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en.lesa\Desktop\"/>
    </mc:Choice>
  </mc:AlternateContent>
  <xr:revisionPtr revIDLastSave="0" documentId="13_ncr:1_{B53CA7BF-26D8-49C3-962E-F8A9A9D697D8}" xr6:coauthVersionLast="47" xr6:coauthVersionMax="47" xr10:uidLastSave="{00000000-0000-0000-0000-000000000000}"/>
  <bookViews>
    <workbookView xWindow="5325" yWindow="5325" windowWidth="28800" windowHeight="15345" tabRatio="492" xr2:uid="{00000000-000D-0000-FFFF-FFFF00000000}"/>
  </bookViews>
  <sheets>
    <sheet name="Rizikos vertinimas" sheetId="1" r:id="rId1"/>
    <sheet name="lentelė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AA10" i="1" s="1"/>
  <c r="AE10" i="1" s="1"/>
  <c r="Z11" i="1"/>
  <c r="AA11" i="1" s="1"/>
  <c r="AE11" i="1" s="1"/>
  <c r="Z12" i="1"/>
  <c r="AA12" i="1" s="1"/>
  <c r="AE12" i="1" s="1"/>
  <c r="Z13" i="1"/>
  <c r="AA13" i="1" s="1"/>
  <c r="AE13" i="1" s="1"/>
  <c r="Z14" i="1"/>
  <c r="AA14" i="1" s="1"/>
  <c r="AE14" i="1" s="1"/>
  <c r="Z15" i="1"/>
  <c r="AA15" i="1" s="1"/>
  <c r="AE15" i="1" s="1"/>
  <c r="Z16" i="1"/>
  <c r="AA16" i="1" s="1"/>
  <c r="AE16" i="1" s="1"/>
  <c r="Z17" i="1"/>
  <c r="AA17" i="1" s="1"/>
  <c r="AE17" i="1" s="1"/>
  <c r="Z18" i="1"/>
  <c r="AA18" i="1" s="1"/>
  <c r="AE18" i="1" s="1"/>
  <c r="Z19" i="1"/>
  <c r="AA19" i="1" s="1"/>
  <c r="AE19" i="1" s="1"/>
  <c r="Z20" i="1"/>
  <c r="AA20" i="1" s="1"/>
  <c r="AE20" i="1" s="1"/>
  <c r="Z21" i="1"/>
  <c r="AA21" i="1" s="1"/>
  <c r="AE21" i="1" s="1"/>
  <c r="Z22" i="1"/>
  <c r="AA22" i="1" s="1"/>
  <c r="AE22" i="1" s="1"/>
  <c r="Z23" i="1"/>
  <c r="AA23" i="1" s="1"/>
  <c r="AE23" i="1" s="1"/>
  <c r="Z24" i="1"/>
  <c r="AA24" i="1" s="1"/>
  <c r="AE24" i="1" s="1"/>
  <c r="Z25" i="1"/>
  <c r="AA25" i="1" s="1"/>
  <c r="AE25" i="1" s="1"/>
  <c r="Z26" i="1"/>
  <c r="AA26" i="1" s="1"/>
  <c r="AE26" i="1" s="1"/>
  <c r="Z27" i="1"/>
  <c r="AA27" i="1" s="1"/>
  <c r="AE27" i="1" s="1"/>
  <c r="Z28" i="1"/>
  <c r="AA28" i="1" s="1"/>
  <c r="AE28" i="1" s="1"/>
  <c r="Z29" i="1"/>
  <c r="AA29" i="1" s="1"/>
  <c r="AE29" i="1" s="1"/>
  <c r="Z30" i="1"/>
  <c r="AA30" i="1" s="1"/>
  <c r="AE30" i="1" s="1"/>
  <c r="Z31" i="1"/>
  <c r="AA31" i="1" s="1"/>
  <c r="AE31" i="1" s="1"/>
  <c r="Z32" i="1"/>
  <c r="AA32" i="1" s="1"/>
  <c r="AE32" i="1" s="1"/>
  <c r="Z33" i="1"/>
  <c r="AA33" i="1" s="1"/>
  <c r="AE33" i="1" s="1"/>
  <c r="Z34" i="1"/>
  <c r="AA34" i="1" s="1"/>
  <c r="AE34" i="1" s="1"/>
  <c r="Z35" i="1"/>
  <c r="AA35" i="1" s="1"/>
  <c r="AE35" i="1" s="1"/>
  <c r="Z9" i="1"/>
  <c r="AA9" i="1" s="1"/>
  <c r="AE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9" i="1"/>
  <c r="W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9" i="1"/>
  <c r="P9" i="1" s="1"/>
  <c r="J10" i="1"/>
  <c r="K10" i="1" s="1"/>
  <c r="AC10" i="1" s="1"/>
  <c r="J11" i="1"/>
  <c r="K11" i="1" s="1"/>
  <c r="AC11" i="1" s="1"/>
  <c r="J12" i="1"/>
  <c r="K12" i="1" s="1"/>
  <c r="AC12" i="1" s="1"/>
  <c r="J13" i="1"/>
  <c r="K13" i="1" s="1"/>
  <c r="AC13" i="1" s="1"/>
  <c r="J14" i="1"/>
  <c r="K14" i="1" s="1"/>
  <c r="AC14" i="1" s="1"/>
  <c r="J15" i="1"/>
  <c r="K15" i="1" s="1"/>
  <c r="AC15" i="1" s="1"/>
  <c r="J16" i="1"/>
  <c r="K16" i="1" s="1"/>
  <c r="AC16" i="1" s="1"/>
  <c r="J17" i="1"/>
  <c r="K17" i="1" s="1"/>
  <c r="AC17" i="1" s="1"/>
  <c r="J18" i="1"/>
  <c r="K18" i="1" s="1"/>
  <c r="AC18" i="1" s="1"/>
  <c r="J19" i="1"/>
  <c r="K19" i="1" s="1"/>
  <c r="AC19" i="1" s="1"/>
  <c r="J20" i="1"/>
  <c r="K20" i="1" s="1"/>
  <c r="AC20" i="1" s="1"/>
  <c r="J21" i="1"/>
  <c r="K21" i="1" s="1"/>
  <c r="AC21" i="1" s="1"/>
  <c r="J22" i="1"/>
  <c r="K22" i="1" s="1"/>
  <c r="AC22" i="1" s="1"/>
  <c r="J23" i="1"/>
  <c r="K23" i="1" s="1"/>
  <c r="AC23" i="1" s="1"/>
  <c r="J24" i="1"/>
  <c r="K24" i="1" s="1"/>
  <c r="AC24" i="1" s="1"/>
  <c r="J25" i="1"/>
  <c r="K25" i="1" s="1"/>
  <c r="AC25" i="1" s="1"/>
  <c r="J26" i="1"/>
  <c r="K26" i="1" s="1"/>
  <c r="AC26" i="1" s="1"/>
  <c r="J27" i="1"/>
  <c r="K27" i="1" s="1"/>
  <c r="AC27" i="1" s="1"/>
  <c r="J28" i="1"/>
  <c r="K28" i="1" s="1"/>
  <c r="AC28" i="1" s="1"/>
  <c r="J29" i="1"/>
  <c r="K29" i="1" s="1"/>
  <c r="AC29" i="1" s="1"/>
  <c r="J30" i="1"/>
  <c r="K30" i="1" s="1"/>
  <c r="AC30" i="1" s="1"/>
  <c r="J31" i="1"/>
  <c r="K31" i="1" s="1"/>
  <c r="AC31" i="1" s="1"/>
  <c r="J32" i="1"/>
  <c r="K32" i="1" s="1"/>
  <c r="AC32" i="1" s="1"/>
  <c r="J33" i="1"/>
  <c r="K33" i="1" s="1"/>
  <c r="AC33" i="1" s="1"/>
  <c r="J34" i="1"/>
  <c r="K34" i="1" s="1"/>
  <c r="AC34" i="1" s="1"/>
  <c r="J35" i="1"/>
  <c r="K35" i="1" s="1"/>
  <c r="AC35" i="1" s="1"/>
  <c r="F13" i="1"/>
  <c r="G13" i="1" s="1"/>
  <c r="AB13" i="1" s="1"/>
  <c r="F14" i="1"/>
  <c r="G14" i="1" s="1"/>
  <c r="AB14" i="1" s="1"/>
  <c r="F15" i="1"/>
  <c r="G15" i="1" s="1"/>
  <c r="AB15" i="1" s="1"/>
  <c r="F16" i="1"/>
  <c r="G16" i="1" s="1"/>
  <c r="AB16" i="1" s="1"/>
  <c r="F17" i="1"/>
  <c r="G17" i="1" s="1"/>
  <c r="AB17" i="1" s="1"/>
  <c r="F18" i="1"/>
  <c r="G18" i="1" s="1"/>
  <c r="AB18" i="1" s="1"/>
  <c r="F19" i="1"/>
  <c r="G19" i="1" s="1"/>
  <c r="AB19" i="1" s="1"/>
  <c r="F20" i="1"/>
  <c r="G20" i="1" s="1"/>
  <c r="AB20" i="1" s="1"/>
  <c r="F21" i="1"/>
  <c r="G21" i="1" s="1"/>
  <c r="AB21" i="1" s="1"/>
  <c r="F22" i="1"/>
  <c r="G22" i="1" s="1"/>
  <c r="AB22" i="1" s="1"/>
  <c r="F23" i="1"/>
  <c r="G23" i="1" s="1"/>
  <c r="AB23" i="1" s="1"/>
  <c r="F24" i="1"/>
  <c r="G24" i="1" s="1"/>
  <c r="AB24" i="1" s="1"/>
  <c r="F25" i="1"/>
  <c r="G25" i="1" s="1"/>
  <c r="AB25" i="1" s="1"/>
  <c r="F26" i="1"/>
  <c r="G26" i="1" s="1"/>
  <c r="AB26" i="1" s="1"/>
  <c r="F27" i="1"/>
  <c r="G27" i="1" s="1"/>
  <c r="AB27" i="1" s="1"/>
  <c r="F28" i="1"/>
  <c r="G28" i="1" s="1"/>
  <c r="AB28" i="1" s="1"/>
  <c r="F29" i="1"/>
  <c r="G29" i="1" s="1"/>
  <c r="AB29" i="1" s="1"/>
  <c r="F30" i="1"/>
  <c r="G30" i="1" s="1"/>
  <c r="AB30" i="1" s="1"/>
  <c r="F31" i="1"/>
  <c r="G31" i="1" s="1"/>
  <c r="AB31" i="1" s="1"/>
  <c r="F32" i="1"/>
  <c r="G32" i="1" s="1"/>
  <c r="AB32" i="1" s="1"/>
  <c r="F33" i="1"/>
  <c r="G33" i="1" s="1"/>
  <c r="AB33" i="1" s="1"/>
  <c r="F34" i="1"/>
  <c r="G34" i="1" s="1"/>
  <c r="AB34" i="1" s="1"/>
  <c r="F35" i="1"/>
  <c r="G35" i="1" s="1"/>
  <c r="AB35" i="1" s="1"/>
  <c r="F12" i="1"/>
  <c r="G12" i="1" s="1"/>
  <c r="AB12" i="1" s="1"/>
  <c r="F11" i="1"/>
  <c r="G11" i="1" s="1"/>
  <c r="AB11" i="1" s="1"/>
  <c r="F10" i="1"/>
  <c r="G10" i="1" s="1"/>
  <c r="AB10" i="1" s="1"/>
  <c r="J9" i="1"/>
  <c r="K9" i="1" s="1"/>
  <c r="AC9" i="1" s="1"/>
  <c r="F9" i="1"/>
  <c r="G9" i="1" s="1"/>
  <c r="AB9" i="1" s="1"/>
  <c r="AF29" i="1" l="1"/>
  <c r="AF28" i="1"/>
  <c r="AF24" i="1"/>
  <c r="AF9" i="1"/>
  <c r="AF27" i="1"/>
  <c r="AF26" i="1"/>
  <c r="AF25" i="1"/>
  <c r="AF31" i="1"/>
  <c r="AH31" i="1"/>
  <c r="AH20" i="1"/>
  <c r="AF20" i="1"/>
  <c r="AH35" i="1"/>
  <c r="AF35" i="1"/>
  <c r="AH32" i="1"/>
  <c r="AF32" i="1"/>
  <c r="AF30" i="1"/>
  <c r="AH30" i="1"/>
  <c r="AF19" i="1"/>
  <c r="AH19" i="1"/>
  <c r="AF34" i="1"/>
  <c r="AH34" i="1"/>
  <c r="AF18" i="1"/>
  <c r="AH18" i="1"/>
  <c r="AF21" i="1"/>
  <c r="AH21" i="1"/>
  <c r="AF33" i="1"/>
  <c r="AH33" i="1"/>
  <c r="AH29" i="1"/>
  <c r="AH25" i="1"/>
  <c r="AF13" i="1"/>
  <c r="AH13" i="1"/>
  <c r="AF12" i="1"/>
  <c r="AH28" i="1"/>
  <c r="AH24" i="1"/>
  <c r="AH12" i="1"/>
  <c r="AF10" i="1"/>
  <c r="AH10" i="1"/>
  <c r="AH27" i="1"/>
  <c r="AF23" i="1"/>
  <c r="AH26" i="1"/>
  <c r="AH23" i="1"/>
  <c r="AH11" i="1"/>
  <c r="AF11" i="1"/>
  <c r="AF22" i="1"/>
  <c r="AH22" i="1"/>
  <c r="AH9" i="1"/>
  <c r="AF17" i="1"/>
  <c r="AH17" i="1"/>
  <c r="AH16" i="1"/>
  <c r="AF16" i="1"/>
  <c r="AF15" i="1"/>
  <c r="AH15" i="1"/>
  <c r="AF14" i="1"/>
  <c r="AH14" i="1"/>
  <c r="AD22" i="1"/>
  <c r="AG22" i="1" s="1"/>
  <c r="AD21" i="1"/>
  <c r="AG21" i="1" s="1"/>
  <c r="AD18" i="1"/>
  <c r="AG18" i="1" s="1"/>
  <c r="AD33" i="1"/>
  <c r="AG33" i="1" s="1"/>
  <c r="AD25" i="1"/>
  <c r="AG25" i="1" s="1"/>
  <c r="AD17" i="1"/>
  <c r="AG17" i="1" s="1"/>
  <c r="AD16" i="1"/>
  <c r="AG16" i="1" s="1"/>
  <c r="AD23" i="1"/>
  <c r="AD32" i="1"/>
  <c r="AD34" i="1"/>
  <c r="AG34" i="1" s="1"/>
  <c r="AI34" i="1" s="1"/>
  <c r="AD31" i="1"/>
  <c r="AG31" i="1" s="1"/>
  <c r="AD15" i="1"/>
  <c r="AG15" i="1" s="1"/>
  <c r="AD26" i="1"/>
  <c r="AG26" i="1" s="1"/>
  <c r="AD30" i="1"/>
  <c r="AG30" i="1" s="1"/>
  <c r="AD14" i="1"/>
  <c r="AG14" i="1" s="1"/>
  <c r="AD20" i="1"/>
  <c r="AD12" i="1"/>
  <c r="AG12" i="1" s="1"/>
  <c r="AD35" i="1"/>
  <c r="AD19" i="1"/>
  <c r="AG19" i="1" s="1"/>
  <c r="AI19" i="1" s="1"/>
  <c r="AD11" i="1"/>
  <c r="AG11" i="1" s="1"/>
  <c r="AD13" i="1"/>
  <c r="AG13" i="1" s="1"/>
  <c r="AD10" i="1"/>
  <c r="AG10" i="1" s="1"/>
  <c r="AD24" i="1"/>
  <c r="AG24" i="1" s="1"/>
  <c r="AD29" i="1"/>
  <c r="AG29" i="1" s="1"/>
  <c r="AD28" i="1"/>
  <c r="AG28" i="1" s="1"/>
  <c r="AD27" i="1"/>
  <c r="AG27" i="1" s="1"/>
  <c r="AD9" i="1"/>
  <c r="AG9" i="1" s="1"/>
  <c r="AG32" i="1" l="1"/>
  <c r="AI32" i="1" s="1"/>
  <c r="AI33" i="1"/>
  <c r="AI31" i="1"/>
  <c r="AI21" i="1"/>
  <c r="AG35" i="1"/>
  <c r="AI35" i="1" s="1"/>
  <c r="AG20" i="1"/>
  <c r="AI20" i="1" s="1"/>
  <c r="AG23" i="1"/>
  <c r="AI23" i="1" s="1"/>
  <c r="AI11" i="1"/>
  <c r="AI15" i="1"/>
  <c r="AI16" i="1"/>
  <c r="AI17" i="1"/>
  <c r="AI30" i="1"/>
  <c r="AI12" i="1"/>
  <c r="AI18" i="1"/>
  <c r="AI22" i="1"/>
  <c r="AI14" i="1"/>
  <c r="AI26" i="1"/>
  <c r="AI28" i="1"/>
  <c r="AI29" i="1"/>
  <c r="AI27" i="1"/>
  <c r="AI25" i="1"/>
  <c r="AI13" i="1"/>
  <c r="AI10" i="1"/>
  <c r="AI24" i="1"/>
  <c r="AI9" i="1"/>
</calcChain>
</file>

<file path=xl/sharedStrings.xml><?xml version="1.0" encoding="utf-8"?>
<sst xmlns="http://schemas.openxmlformats.org/spreadsheetml/2006/main" count="533" uniqueCount="206">
  <si>
    <t>Nustatytas galimas pavojus</t>
  </si>
  <si>
    <t>Galimo pavojaus kilimo priežastys</t>
  </si>
  <si>
    <t>Eil. Nr.</t>
  </si>
  <si>
    <t>Galimo pavojaus tikimybės (T) įvertinimas</t>
  </si>
  <si>
    <t>Galimo pavojaus tikimybės lygis</t>
  </si>
  <si>
    <t>Vertinimo balai</t>
  </si>
  <si>
    <t>2 lentelė. Galimo pavojaus tikimybės (T) įvertinimo kriterijai</t>
  </si>
  <si>
    <t>1 lentelė. Nustatytų galimų pavojų apibūdinimas</t>
  </si>
  <si>
    <t>Galima oro tarša</t>
  </si>
  <si>
    <t>Galima paviršinio ir (ar) požeminio vandens tarša</t>
  </si>
  <si>
    <t>Galima grunto tarša</t>
  </si>
  <si>
    <t>Galimi padariniai (poveikis) gamtinei aplinkai</t>
  </si>
  <si>
    <t>8 lentelė. Galimų pavojų rizikos įvertinimas</t>
  </si>
  <si>
    <t>Galimo pavojaus tikimybės (T) įvertinimas balais</t>
  </si>
  <si>
    <t>Galimų padarinių (poveikio) (P) įvertinimas balais</t>
  </si>
  <si>
    <t>Galimi padariniai (poveikis) gyventojų gyvybei ir sveikatai (P1)</t>
  </si>
  <si>
    <t>Galimi padariniai (poveikis) turtui ir aplinkai (P2)</t>
  </si>
  <si>
    <t>Galimi padariniai (poveikis) veiklos tęstinumui (P3)</t>
  </si>
  <si>
    <t>Rizikos lygio (R) nustatymas</t>
  </si>
  <si>
    <t>Galimo pavojaus  rizikos gyventojų gyvybei ir sveikatai lygis (R1) R1=TxP1</t>
  </si>
  <si>
    <t>Galimo pavojaus rizikos  turtui ir aplinkai lygis  (R2)
R2=TxP2</t>
  </si>
  <si>
    <t>Galimo pavojaus rizikos veiklos tęstinumui lygis (R3) R3=TxP3</t>
  </si>
  <si>
    <t>Bendras rizikos lygis (R)
R=R1+R2+R3</t>
  </si>
  <si>
    <t>Gali įvykti kartą per 1–10 metų</t>
  </si>
  <si>
    <t>didelė tikimybė</t>
  </si>
  <si>
    <t>Galimų padarinių (poveikio) lygis</t>
  </si>
  <si>
    <t>Gali įvykti dažniau negu kartą per metus</t>
  </si>
  <si>
    <t>labai didelė tikimybė</t>
  </si>
  <si>
    <t>Gali įvykti kartą per 10–50 metų</t>
  </si>
  <si>
    <t>vidutinė tikimybė</t>
  </si>
  <si>
    <t>Gali įvykti kartą per 50–100 metų</t>
  </si>
  <si>
    <t>maža tikimybė</t>
  </si>
  <si>
    <t>Gali įvykti rečiau negu kartą per 100 metų</t>
  </si>
  <si>
    <t>labai maža tikimybė</t>
  </si>
  <si>
    <t>nereikšmingas</t>
  </si>
  <si>
    <t>ribotas</t>
  </si>
  <si>
    <t>didelis</t>
  </si>
  <si>
    <t>labai didelis</t>
  </si>
  <si>
    <t>katastrofinis</t>
  </si>
  <si>
    <r>
      <t>Žuvusiųjų, sužeistųjų nėra ir (ar)</t>
    </r>
    <r>
      <rPr>
        <sz val="10"/>
        <color rgb="FF000000"/>
        <rFont val="Times New Roman"/>
        <family val="1"/>
        <charset val="186"/>
      </rPr>
      <t> </t>
    </r>
    <r>
      <rPr>
        <sz val="10"/>
        <color theme="1"/>
        <rFont val="Times New Roman"/>
        <family val="1"/>
        <charset val="186"/>
      </rPr>
      <t>gyventojų evakuoti nereikia</t>
    </r>
  </si>
  <si>
    <t>7 lentelė. Galimų padarinių (poveikio) (P) įvertinimo kriterijai</t>
  </si>
  <si>
    <t>Galimų padarinių (poveikio) gyventojų gyvybei ir sveikatai (P1) įvertinimas</t>
  </si>
  <si>
    <t>Galimų padarinių (poveikio) būtiniausioms gyvenimo (veiklos) sąlygoms (P3) įvertinimas</t>
  </si>
  <si>
    <t>Kai būtiniausios gyvenimo (veiklos) sąlygos sutrikdomos daugiau kaip 30 parų</t>
  </si>
  <si>
    <r>
      <t>Sužaloti 1</t>
    </r>
    <r>
      <rPr>
        <b/>
        <sz val="10"/>
        <color theme="1"/>
        <rFont val="Times New Roman"/>
        <family val="1"/>
        <charset val="186"/>
      </rPr>
      <t>–</t>
    </r>
    <r>
      <rPr>
        <sz val="10"/>
        <color theme="1"/>
        <rFont val="Times New Roman"/>
        <family val="1"/>
        <charset val="186"/>
      </rPr>
      <t>5 gyventojai</t>
    </r>
    <r>
      <rPr>
        <sz val="10"/>
        <color rgb="FF000000"/>
        <rFont val="Times New Roman"/>
        <family val="1"/>
        <charset val="186"/>
      </rPr>
      <t> ir (ar)</t>
    </r>
    <r>
      <rPr>
        <sz val="10"/>
        <color theme="1"/>
        <rFont val="Times New Roman"/>
        <family val="1"/>
        <charset val="186"/>
      </rPr>
      <t> iki 300 gyventojų evakuota</t>
    </r>
  </si>
  <si>
    <r>
      <t>Žuvo ne daugiau kaip 5 gyventojai ir (ar) sužalota</t>
    </r>
    <r>
      <rPr>
        <sz val="10"/>
        <color rgb="FF000000"/>
        <rFont val="Times New Roman"/>
        <family val="1"/>
        <charset val="186"/>
      </rPr>
      <t> </t>
    </r>
    <r>
      <rPr>
        <sz val="10"/>
        <color theme="1"/>
        <rFont val="Times New Roman"/>
        <family val="1"/>
        <charset val="186"/>
      </rPr>
      <t>nuo 5 iki 10 gyventojų, ir (ar) nuo 300 iki 500 gyventojų evakuota</t>
    </r>
  </si>
  <si>
    <r>
      <t>Žuvo ne daugiau kaip 20 gyventojų ir (ar) nuo </t>
    </r>
    <r>
      <rPr>
        <sz val="10"/>
        <color rgb="FF000000"/>
        <rFont val="Times New Roman"/>
        <family val="1"/>
        <charset val="186"/>
      </rPr>
      <t>10 iki 100 </t>
    </r>
    <r>
      <rPr>
        <sz val="10"/>
        <color theme="1"/>
        <rFont val="Times New Roman"/>
        <family val="1"/>
        <charset val="186"/>
      </rPr>
      <t>gyventojų </t>
    </r>
    <r>
      <rPr>
        <sz val="10"/>
        <color rgb="FF000000"/>
        <rFont val="Times New Roman"/>
        <family val="1"/>
        <charset val="186"/>
      </rPr>
      <t>sunkiai sužalota, ir (ar) nuo 500</t>
    </r>
    <r>
      <rPr>
        <b/>
        <sz val="10"/>
        <color theme="1"/>
        <rFont val="Times New Roman"/>
        <family val="1"/>
        <charset val="186"/>
      </rPr>
      <t> </t>
    </r>
    <r>
      <rPr>
        <sz val="10"/>
        <color theme="1"/>
        <rFont val="Times New Roman"/>
        <family val="1"/>
        <charset val="186"/>
      </rPr>
      <t>iki</t>
    </r>
    <r>
      <rPr>
        <b/>
        <sz val="10"/>
        <color theme="1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1000 </t>
    </r>
    <r>
      <rPr>
        <sz val="10"/>
        <color theme="1"/>
        <rFont val="Times New Roman"/>
        <family val="1"/>
        <charset val="186"/>
      </rPr>
      <t>gyventojų </t>
    </r>
    <r>
      <rPr>
        <sz val="10"/>
        <color rgb="FF000000"/>
        <rFont val="Times New Roman"/>
        <family val="1"/>
        <charset val="186"/>
      </rPr>
      <t>evakuota</t>
    </r>
  </si>
  <si>
    <r>
      <t>Žuvo daugiau nei 20 </t>
    </r>
    <r>
      <rPr>
        <sz val="10"/>
        <color theme="1"/>
        <rFont val="Times New Roman"/>
        <family val="1"/>
        <charset val="186"/>
      </rPr>
      <t>gyventojų </t>
    </r>
    <r>
      <rPr>
        <sz val="10"/>
        <color rgb="FF000000"/>
        <rFont val="Times New Roman"/>
        <family val="1"/>
        <charset val="186"/>
      </rPr>
      <t>ir (ar) sužalota daugiau nei 100</t>
    </r>
    <r>
      <rPr>
        <sz val="10"/>
        <color theme="1"/>
        <rFont val="Times New Roman"/>
        <family val="1"/>
        <charset val="186"/>
      </rPr>
      <t> gyventojų</t>
    </r>
    <r>
      <rPr>
        <sz val="10"/>
        <color rgb="FF000000"/>
        <rFont val="Times New Roman"/>
        <family val="1"/>
        <charset val="186"/>
      </rPr>
      <t>, ir (ar) daugiau kaip 1000 </t>
    </r>
    <r>
      <rPr>
        <sz val="10"/>
        <color theme="1"/>
        <rFont val="Times New Roman"/>
        <family val="1"/>
        <charset val="186"/>
      </rPr>
      <t>gyventojų </t>
    </r>
    <r>
      <rPr>
        <sz val="10"/>
        <color rgb="FF000000"/>
        <rFont val="Times New Roman"/>
        <family val="1"/>
        <charset val="186"/>
      </rPr>
      <t>evakuota</t>
    </r>
  </si>
  <si>
    <r>
      <t>Kai būtiniausios gyvenimo (veiklos) sąlygos sutrikdomos iki 6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valandų</t>
    </r>
  </si>
  <si>
    <r>
      <t>Kai būtiniausios gyvenimo (veiklos) sąlygos sutrikdomos nuo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6 iki 24 valandų</t>
    </r>
  </si>
  <si>
    <r>
      <t>Kai būtiniausios gyvenimo (veiklos) sąlygos sutrikdomos nuo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1 iki 3 parų</t>
    </r>
  </si>
  <si>
    <r>
      <t>Kai būtiniausios gyvenimo (veiklos) sąlygos sutrikdomos nuo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3 iki 30 parų</t>
    </r>
  </si>
  <si>
    <t>Objektai, kuriuose yra pažeidžiamos visuomenės socialinės grupės, patenkančios į pavojaus zoną, ir (ar)  gyventojų skaičius</t>
  </si>
  <si>
    <t>Pažeidžiami ekonominės veiklos sektoriai</t>
  </si>
  <si>
    <t>Galimi padariniai (poveikis) privačiam turtui ir viešajam sektoriui</t>
  </si>
  <si>
    <t>Galimi padariniai (poveikis) būtiniausioms gyvenimo (veiklos) sąlygoms</t>
  </si>
  <si>
    <t>Mažiau nei 15</t>
  </si>
  <si>
    <t>Daugiau nei 3000</t>
  </si>
  <si>
    <t>300–3000</t>
  </si>
  <si>
    <r>
      <t xml:space="preserve">Galimo pavojaus tikimybės lygis
</t>
    </r>
    <r>
      <rPr>
        <i/>
        <sz val="10"/>
        <color theme="1"/>
        <rFont val="Times New Roman"/>
        <family val="1"/>
        <charset val="186"/>
      </rPr>
      <t>(pildoma automat.)</t>
    </r>
  </si>
  <si>
    <r>
      <t xml:space="preserve">Vertinimo balai
</t>
    </r>
    <r>
      <rPr>
        <i/>
        <sz val="10"/>
        <color theme="1"/>
        <rFont val="Times New Roman"/>
        <family val="1"/>
        <charset val="186"/>
      </rPr>
      <t>(pildoma automat.)</t>
    </r>
  </si>
  <si>
    <r>
      <t xml:space="preserve">Galimų padarinių (poveikio) lygis
</t>
    </r>
    <r>
      <rPr>
        <i/>
        <sz val="10"/>
        <color theme="1"/>
        <rFont val="Times New Roman"/>
        <family val="1"/>
        <charset val="186"/>
      </rPr>
      <t>(pildoma automat.)</t>
    </r>
  </si>
  <si>
    <t>Galimų padarinių (poveikio) turtui ir aplinkai (P2) įvertinimas, tūkst. Eur</t>
  </si>
  <si>
    <t>15–60</t>
  </si>
  <si>
    <t>60–300</t>
  </si>
  <si>
    <t>Nustatyto galimo pavojaus padarinių (poveikio) zona ir galimas pavojaus išplitimas (nurodyti konkrečias savivaldybės gyvenamąsias vietoves)</t>
  </si>
  <si>
    <r>
      <t xml:space="preserve">Galimo pavojaus tikimybės (T) įvertinimas
</t>
    </r>
    <r>
      <rPr>
        <i/>
        <sz val="10"/>
        <color theme="1"/>
        <rFont val="Times New Roman"/>
        <family val="1"/>
        <charset val="186"/>
      </rPr>
      <t xml:space="preserve">
</t>
    </r>
    <r>
      <rPr>
        <b/>
        <i/>
        <sz val="10"/>
        <color rgb="FFFF0000"/>
        <rFont val="Times New Roman"/>
        <family val="1"/>
        <charset val="186"/>
      </rPr>
      <t>(pasirinkti)</t>
    </r>
  </si>
  <si>
    <r>
      <t xml:space="preserve">Galinčių nukentėti gyventojų skaičius (žuvusiųjų ir (ar) sužeistųjų, ir (ar) evakuotinų gyventojų)
</t>
    </r>
    <r>
      <rPr>
        <i/>
        <sz val="10"/>
        <color theme="1"/>
        <rFont val="Times New Roman"/>
        <family val="1"/>
        <charset val="186"/>
      </rPr>
      <t xml:space="preserve">
</t>
    </r>
    <r>
      <rPr>
        <b/>
        <i/>
        <sz val="10"/>
        <color rgb="FFFF0000"/>
        <rFont val="Times New Roman"/>
        <family val="1"/>
        <charset val="186"/>
      </rPr>
      <t>(pasirinkti)</t>
    </r>
  </si>
  <si>
    <r>
      <t xml:space="preserve">Numatomi nuostoliai, tūkst. Eur
</t>
    </r>
    <r>
      <rPr>
        <b/>
        <i/>
        <sz val="10"/>
        <color rgb="FFFF0000"/>
        <rFont val="Times New Roman"/>
        <family val="1"/>
        <charset val="186"/>
      </rPr>
      <t>(pasirinkti)</t>
    </r>
  </si>
  <si>
    <r>
      <t xml:space="preserve">Galimų padarinių (poveikio) trukmė (valandomis arba paromis)
</t>
    </r>
    <r>
      <rPr>
        <b/>
        <i/>
        <sz val="10"/>
        <color rgb="FFFF0000"/>
        <rFont val="Times New Roman"/>
        <family val="1"/>
        <charset val="186"/>
      </rPr>
      <t>(pasirinkti)</t>
    </r>
  </si>
  <si>
    <t>3 lentelė. Galimų pavojų padariniai (poveikis) gyventojų gyvybei ir sveikatai (P1)</t>
  </si>
  <si>
    <t>4 lentelė. Galimų pavojų padariniai (poveikis) turtui (P2)</t>
  </si>
  <si>
    <t>5 lentelė. Galimų pavojų padariniai (poveikis) aplinkai (P2)</t>
  </si>
  <si>
    <t>6 lentelė. Galimi padariniai (poveikis) būtiniausioms gyvenimo (veiklos) sąlygoms (P3)</t>
  </si>
  <si>
    <t>Pavojus valstybės saugumui</t>
  </si>
  <si>
    <t>Žmonių ypač pavojingų ir pavojingų užkrečiamųjų ligų  protrūkiai, epidemijos ir / ar pandemijos</t>
  </si>
  <si>
    <t xml:space="preserve">Gamtinių dujų tiekimo sutrikimas ar nutraukimas </t>
  </si>
  <si>
    <t>Elektros energijos tiekimo sutrikimas ir / ar nutraukimas</t>
  </si>
  <si>
    <t>Centralizuoto geriamojo vandens tiekimo sutrikimas ir / ar nutraukimas</t>
  </si>
  <si>
    <t>Centralizuoto šilumos energijos tiekimo sutrikimas ir / ar nutraukimas</t>
  </si>
  <si>
    <t>Centralizuotai nuotekų ir komunalinių atliekų tvarkymo sutrikimas ir / ar nutraukimas</t>
  </si>
  <si>
    <t>Naftos produktų ilgalaikis tiekimo sutrikimas ir / ar nutraukimas</t>
  </si>
  <si>
    <t>Internetinio ir judriojo ryšio tiekimo sutrikimas ir / ar nutraukimas // kibernetinės atakos</t>
  </si>
  <si>
    <t>Kibernetinės atakos, nukreiptos į informacijos prieinamumą, vientisumą ir konfidencialumą</t>
  </si>
  <si>
    <t>Pramoninė avarija pavojingame objekte</t>
  </si>
  <si>
    <r>
      <t>Gaisrai ir / ar sprogimai</t>
    </r>
    <r>
      <rPr>
        <sz val="10"/>
        <color theme="1"/>
        <rFont val="Times New Roman"/>
        <family val="1"/>
        <charset val="186"/>
      </rPr>
      <t>: pramonės paskirties, gyvybiškai svarbias paslaugas teikiančių įstaigų ar ūkio subjektų pastatų,  daugiabučių namų gaisrai</t>
    </r>
    <r>
      <rPr>
        <b/>
        <sz val="10"/>
        <color theme="1"/>
        <rFont val="Times New Roman"/>
        <family val="1"/>
        <charset val="186"/>
      </rPr>
      <t xml:space="preserve"> / </t>
    </r>
    <r>
      <rPr>
        <sz val="10"/>
        <color theme="1"/>
        <rFont val="Times New Roman"/>
        <family val="1"/>
        <charset val="186"/>
      </rPr>
      <t>miškų, durpynų ir kitose atvirose teritorijose didesnio mąsto gaisrai / gaisrai objektuose, turinčiuose pavojingąsias medžiagas arba atliekas</t>
    </r>
  </si>
  <si>
    <r>
      <t>Kenksmingųjų organizmų židiniai (</t>
    </r>
    <r>
      <rPr>
        <sz val="10"/>
        <color theme="1"/>
        <rFont val="Times New Roman"/>
        <family val="1"/>
        <charset val="186"/>
      </rPr>
      <t>augalų kenksmingų ligų plitimas, masinis augalų žuvimas ar sunykimas)</t>
    </r>
  </si>
  <si>
    <r>
      <t>Gyvūnų užkrečiamųjų ligų protrūkiai</t>
    </r>
    <r>
      <rPr>
        <sz val="10"/>
        <color theme="1"/>
        <rFont val="Times New Roman"/>
        <family val="1"/>
        <charset val="186"/>
      </rPr>
      <t xml:space="preserve"> (enzootijos, epizootijos)</t>
    </r>
  </si>
  <si>
    <r>
      <t xml:space="preserve">Aplinkos užterštumas radioaktyviomis medžiagomis dėl branduolinės avarijos Baltarusijos </t>
    </r>
    <r>
      <rPr>
        <sz val="10"/>
        <color theme="1"/>
        <rFont val="Times New Roman"/>
        <family val="1"/>
        <charset val="186"/>
      </rPr>
      <t>(Astrava)</t>
    </r>
    <r>
      <rPr>
        <b/>
        <sz val="10"/>
        <color theme="1"/>
        <rFont val="Times New Roman"/>
        <family val="1"/>
        <charset val="186"/>
      </rPr>
      <t xml:space="preserve"> atominėje elektrinėje</t>
    </r>
  </si>
  <si>
    <r>
      <t>Melagingi pranešimai</t>
    </r>
    <r>
      <rPr>
        <sz val="10"/>
        <color theme="1"/>
        <rFont val="Times New Roman"/>
        <family val="1"/>
        <charset val="186"/>
      </rPr>
      <t xml:space="preserve">: grasinimai įvykdyti teroro aktą / klaidinantys ir gąsdinantys pranešimai apie padėtus sprogmenis ar kitokio pobūdžio grėsmes </t>
    </r>
  </si>
  <si>
    <t>Transporto avarijos</t>
  </si>
  <si>
    <t>Avarijos hidrotechnikos įrenginiuose, pavojingai aukštas arba žemas vandens lygis tvenkiniuose</t>
  </si>
  <si>
    <t>Sprogimui ir kitai pavojingieji radiniai</t>
  </si>
  <si>
    <t>Pabėgėlių ir / ar imigrantų srautai</t>
  </si>
  <si>
    <t>Pavojus nekilnojamam kultūros paveldui</t>
  </si>
  <si>
    <t>Daugiabučių ar gyvybiškai svarbias paslaugas teikiančių subjektų pastatų griūtis</t>
  </si>
  <si>
    <t>Žmonių žūtys vandens telkiniuose</t>
  </si>
  <si>
    <t>Aplinkos oro, vandens, dirvožemio ar grunto tarša</t>
  </si>
  <si>
    <r>
      <t xml:space="preserve">Lietuvos piliečių sulaikymai </t>
    </r>
    <r>
      <rPr>
        <sz val="10"/>
        <color theme="1"/>
        <rFont val="Times New Roman"/>
        <family val="1"/>
        <charset val="186"/>
      </rPr>
      <t>(suėmimas, pagrobimas, kelionės sutrikdymas)</t>
    </r>
    <r>
      <rPr>
        <b/>
        <sz val="10"/>
        <color theme="1"/>
        <rFont val="Times New Roman"/>
        <family val="1"/>
        <charset val="186"/>
      </rPr>
      <t xml:space="preserve"> užsienio valstybėje</t>
    </r>
  </si>
  <si>
    <r>
      <t xml:space="preserve">Protestai </t>
    </r>
    <r>
      <rPr>
        <sz val="10"/>
        <color theme="1"/>
        <rFont val="Times New Roman"/>
        <family val="1"/>
        <charset val="186"/>
      </rPr>
      <t>(visuomenės neramumai, susibūrimai, riaušės)</t>
    </r>
  </si>
  <si>
    <t>Vienos ar dviejų seniūnijų ribose</t>
  </si>
  <si>
    <r>
      <t xml:space="preserve">Stichiniai, katastrofiniai hidrometeorologiniai reiškiniai: </t>
    </r>
    <r>
      <rPr>
        <sz val="10"/>
        <color theme="1"/>
        <rFont val="Times New Roman"/>
        <family val="1"/>
        <charset val="186"/>
      </rPr>
      <t xml:space="preserve">labai stiprus vėjas, viesulas, uraganas / liūtis, audra / lijundra, plikledis / šalna arba sausra aktyviosios augalų vegetacijos laikotarpiui / kaitra, karštis </t>
    </r>
  </si>
  <si>
    <t>Sužaloti 1–5 gyventojai ir (ar) iki 300 gyventojų evakuota</t>
  </si>
  <si>
    <t>Gyvenamosios paskirties statinys tampa netinkamu gyventi. Iki 100 gyventojų suteikiama kita gyvenamojo vieta</t>
  </si>
  <si>
    <t>Sunaikinamas arba suniokojamas gyventojui priklausantis nekilnojamasis turtas</t>
  </si>
  <si>
    <t>Gyventojų būtinųjų poreikių tenkinimas</t>
  </si>
  <si>
    <t>Kai būtiniausios gyvenimo (veiklos) sąlygos sutrikdomos nuo 6 iki 24 valandų</t>
  </si>
  <si>
    <t xml:space="preserve">Labai stiprus vėjas, viesulas, uraganas / liūtis, audra </t>
  </si>
  <si>
    <t>Išsiliejusių buitinių nuotekų patekimas į geriamojo vandens šaltinius</t>
  </si>
  <si>
    <t>Užteršemas gruntas nuotekomis ir kitos cheminėmis medžiagomis</t>
  </si>
  <si>
    <t>Teršalų pateikimas į Ventos upę</t>
  </si>
  <si>
    <t>Nėra</t>
  </si>
  <si>
    <t>Visa savivaldybės teritorija</t>
  </si>
  <si>
    <t>Ginkluotas įsiveržimas į Lietuvos teritorija</t>
  </si>
  <si>
    <t>Žuvo daugiau nei 20 gyventojų ir (ar) sužalota daugiau nei 100 gyventojų, ir (ar) daugiau kaip 1000 gyventojų evakuota</t>
  </si>
  <si>
    <t>Gyvenamosios, sveikatos, socialinės globos paskirties statiniai tampa netinkamu gyventi ar teikti paslaugas. Iki 3 000 gyventojų suteikiama kita laikinojo apgyvendinimo vieta</t>
  </si>
  <si>
    <t>Sunaikinamas arba suniokojamas nekilnojamasis turtas</t>
  </si>
  <si>
    <t>Netinkamos sąlygos gyventi savo namuose ar negali naudotis turimu geriamojo vandens šaltiniu</t>
  </si>
  <si>
    <t>Smulkiomis dalelėmis</t>
  </si>
  <si>
    <t>Nesaugios sąlygos gyventi pastatuose, maisto ir geriamoj vandens trukūmas</t>
  </si>
  <si>
    <t>Žuvusiųjų, sužeistųjų nėra ir (ar) gyventojų evakuoti nereikia</t>
  </si>
  <si>
    <t>Vaikai ir vyresnio amžiaus asmenys, lėtinėmis ligomis segantys asmenys</t>
  </si>
  <si>
    <t>Sveikatos apsauga</t>
  </si>
  <si>
    <t>Virusio plitimas oru</t>
  </si>
  <si>
    <t>Kai būtiniausios gyvenimo (veiklos) sąlygos sutrikdomos nuo 3 iki 30 parų</t>
  </si>
  <si>
    <t>Neprieinamos sveikatos priežiūros paslaugos dėl didelio sergančiųjų skaičiaus</t>
  </si>
  <si>
    <t>Užkrečiamų virusinių ligų paplitimas</t>
  </si>
  <si>
    <t>Pavojingų medžiagų savaiminis užsidegimas, Rėkyvos durpyno gaisras</t>
  </si>
  <si>
    <t>Apsinuodijimas nuodingomis medžiagomis</t>
  </si>
  <si>
    <t>Gaisro suniokojamas turtas</t>
  </si>
  <si>
    <t>Smulkiomis, nuodingomis dalelėmis</t>
  </si>
  <si>
    <t>Didelis oro užterštumas</t>
  </si>
  <si>
    <t>Gaisravietės grunto tarša nuodingomis cheminėmis dalelėmis</t>
  </si>
  <si>
    <t>Kai būtiniausios gyvenimo (veiklos) sąlygos sutrikdomos nuo 1 iki 3 parų</t>
  </si>
  <si>
    <t>Evakuojami gyventojai iš savo gyvenamųjų patalpų</t>
  </si>
  <si>
    <t>Užkrečiamų ligų ar kenkėjų paplitimas</t>
  </si>
  <si>
    <t>Žemės ūkio bendrovės ir ūkininkai</t>
  </si>
  <si>
    <t>Žemės ūkis</t>
  </si>
  <si>
    <t>Derliaus netekimas</t>
  </si>
  <si>
    <t>Tam tikrų rūšių augalų sunaikinimas</t>
  </si>
  <si>
    <t>Nepakankam maisto produktų pasiūla</t>
  </si>
  <si>
    <t>Užkrečiamų ligų paplitimas</t>
  </si>
  <si>
    <t>Gyvulių netekimas</t>
  </si>
  <si>
    <t>Nepakankama mėsos pasiūla</t>
  </si>
  <si>
    <t>Vėjo atnešti radioaktyvių medžiagų debesys</t>
  </si>
  <si>
    <t>Gyventojai</t>
  </si>
  <si>
    <t>Užterštas oras radioaktyviomis medžiagomis</t>
  </si>
  <si>
    <t>Vanduo užterštas radioaktyviomis medžiagomis</t>
  </si>
  <si>
    <t>Gruntas užterštas radioaktyviomis medžiagomis</t>
  </si>
  <si>
    <t>Aplinka nesaugi gyventi ir vykdyti žemės ūkio veiklą</t>
  </si>
  <si>
    <t>Dujų magistralės pažeidimas</t>
  </si>
  <si>
    <t>Gyventojai, ūkio subjektai</t>
  </si>
  <si>
    <t>Tik esant dujų nuotekiui</t>
  </si>
  <si>
    <t>Netinkamos sąlygos gyventi savo namuose ar negali naudotis dujomis</t>
  </si>
  <si>
    <t>Netinkamos sąlygos gyventi savo namuose ar negali naudotis elektriniais įrenginiais</t>
  </si>
  <si>
    <t>Geriamojo vandens trūkumas</t>
  </si>
  <si>
    <t>Šilumos trūkumas</t>
  </si>
  <si>
    <t xml:space="preserve">Šilumos energijos tinklų pažeidimas </t>
  </si>
  <si>
    <t>Geriamojo vandens tinklų pažeidimas arba geriamojo vandens tarša</t>
  </si>
  <si>
    <t>Elektros tinklų pažeidimas</t>
  </si>
  <si>
    <t>Nuotekų tinklų pažeidimas arba sutrikdomas komunalinių atliekų surinkimas ir tvarkymas</t>
  </si>
  <si>
    <t>Nuotekų išsiliejimas į aplinką</t>
  </si>
  <si>
    <t>Nuotekų ir šiukšlių kaupimasis</t>
  </si>
  <si>
    <t>Verslo aplinka</t>
  </si>
  <si>
    <t>Nutrūkta viešųjų paslaugų teikimas (keleivių vežimas, atliekų surinkimas ir pan.)</t>
  </si>
  <si>
    <t>Nutrūksta naftos produktų tiekimas į Lietuvą</t>
  </si>
  <si>
    <t>Dėl saugumo ir fizinio tinklų pažeidimų</t>
  </si>
  <si>
    <t>Nepakankamai apsaugota IS arba žmogiškoji klaida</t>
  </si>
  <si>
    <t>Viešojo sektoriaus subjektai</t>
  </si>
  <si>
    <t>Nutrūksta administracinių paslaugų teikimas</t>
  </si>
  <si>
    <t>Sunaikinami arba pavagiami duomenys</t>
  </si>
  <si>
    <t>Nesuteikiamos administracinės paslaugos</t>
  </si>
  <si>
    <t>Negalima išsikvietis pagalbos tarnybį (policijos, greitosios pagalbos, gaisrininkų)</t>
  </si>
  <si>
    <t>Užsidega pavojingos medžiagos</t>
  </si>
  <si>
    <t>Valstybės valdymas</t>
  </si>
  <si>
    <t>Aplinkos apauga</t>
  </si>
  <si>
    <t>Sveikatos apsauga, aplinkos apsauga</t>
  </si>
  <si>
    <t>Žala privačiam turtui</t>
  </si>
  <si>
    <t>Didelė</t>
  </si>
  <si>
    <t>Didėlė</t>
  </si>
  <si>
    <t>Žmogiškasis faktorius</t>
  </si>
  <si>
    <t>Kai būtiniausios gyvenimo (veiklos) sąlygos sutrikdomos iki 6 valandų</t>
  </si>
  <si>
    <t>Autoįvykiai</t>
  </si>
  <si>
    <t>Iš dalies</t>
  </si>
  <si>
    <t xml:space="preserve">Iš dalies </t>
  </si>
  <si>
    <t>Vykimas į didelio pavojaus ("raudonos zonos") užsienio šalis</t>
  </si>
  <si>
    <t>Nepasitenkinimas vykdoma valstybės ar savivaldybės politika</t>
  </si>
  <si>
    <t>Valstybės ar savivaldybės valdymas</t>
  </si>
  <si>
    <t>nėra</t>
  </si>
  <si>
    <t>Liūtis arba sausra</t>
  </si>
  <si>
    <t>Teroristinis aktas arba karo laikų sprogmenys</t>
  </si>
  <si>
    <t>Kariniai veiksmai kitos valstybės teritorijoje</t>
  </si>
  <si>
    <t>Nevykdoma pastatų techninė priežiūra</t>
  </si>
  <si>
    <t>Apsvaigimas alkoholiu ar narkotinėmis medžiagomis, nesaugus elgesys vandens telkiniuose</t>
  </si>
  <si>
    <t>Pavojingų medžiagų užsidegimas ar išsiliejimas į aplinką</t>
  </si>
  <si>
    <t>Turizmas</t>
  </si>
  <si>
    <t>Viešojo sektoriaus veiklos pažeidžiamumas</t>
  </si>
  <si>
    <t>Esant gaisrui</t>
  </si>
  <si>
    <t>Vidutinis aplinkos užterštumas</t>
  </si>
  <si>
    <t>Pavojingų medžiagų gaisras</t>
  </si>
  <si>
    <t>Cheminių medžiagų ar nuotekų išsiliejimas</t>
  </si>
  <si>
    <t>Didelis aplinkos užterštumas</t>
  </si>
  <si>
    <t>Nesaugi gyvenamoji aplinka</t>
  </si>
  <si>
    <t>Suderinta Šiaulių rajono savivaldybės administracijos direktoriaus 2025-05-05 įsakymu Nr. A-437 "Dėl darbo grupės Šiaulių rajono savivaldybės ekstremaliųjų situacijų valdymo plano projektui parengti sudarymo" patvirtintos darbo grupės</t>
  </si>
  <si>
    <t xml:space="preserve">
</t>
  </si>
  <si>
    <t>2026 m. Šiaulių rajono savivaldybės galimų pavojų ir ekstremaliųjų situacijų rizikos analizė (suvestinė)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</si>
</sst>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7" xfId="0" applyFont="1" applyBorder="1" applyAlignment="1">
      <alignment vertical="center" wrapText="1"/>
    </xf>
    <xf numFmtId="0" fontId="1" fillId="0" borderId="4" xfId="0" quotePrefix="1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" fillId="0" borderId="26" xfId="0" quotePrefix="1" applyFont="1" applyBorder="1" applyAlignment="1">
      <alignment vertical="center" wrapText="1"/>
    </xf>
    <xf numFmtId="0" fontId="3" fillId="3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35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Įprastas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19050</xdr:rowOff>
    </xdr:from>
    <xdr:to>
      <xdr:col>20</xdr:col>
      <xdr:colOff>295275</xdr:colOff>
      <xdr:row>7</xdr:row>
      <xdr:rowOff>291465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ED8D8C9-C2C2-7BA5-7237-A6F74170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90500"/>
          <a:ext cx="7581900" cy="312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37"/>
  <sheetViews>
    <sheetView tabSelected="1" zoomScale="142" zoomScaleNormal="142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C2" sqref="C2:G2"/>
    </sheetView>
  </sheetViews>
  <sheetFormatPr defaultColWidth="8.85546875" defaultRowHeight="15" x14ac:dyDescent="0.25"/>
  <cols>
    <col min="1" max="1" width="4.42578125" style="6" customWidth="1"/>
    <col min="2" max="2" width="42.85546875" style="52" customWidth="1"/>
    <col min="3" max="3" width="28" style="53" customWidth="1"/>
    <col min="4" max="4" width="26.42578125" style="53" customWidth="1"/>
    <col min="5" max="5" width="32.28515625" style="53" customWidth="1"/>
    <col min="6" max="6" width="20" style="53" customWidth="1"/>
    <col min="7" max="7" width="9" style="6" customWidth="1"/>
    <col min="8" max="8" width="43.28515625" style="53" customWidth="1"/>
    <col min="9" max="9" width="30.28515625" style="53" customWidth="1"/>
    <col min="10" max="10" width="15.42578125" style="53" customWidth="1"/>
    <col min="11" max="11" width="9" style="6" customWidth="1"/>
    <col min="12" max="13" width="19.140625" style="53" customWidth="1"/>
    <col min="14" max="14" width="20.7109375" style="53" customWidth="1"/>
    <col min="15" max="15" width="15.42578125" style="53" customWidth="1"/>
    <col min="16" max="16" width="9" style="6" customWidth="1"/>
    <col min="17" max="17" width="16.7109375" style="53" customWidth="1"/>
    <col min="18" max="18" width="15.7109375" style="53" customWidth="1"/>
    <col min="19" max="19" width="16.5703125" style="53" customWidth="1"/>
    <col min="20" max="20" width="19.140625" style="53" customWidth="1"/>
    <col min="21" max="21" width="19.42578125" style="53" customWidth="1"/>
    <col min="22" max="22" width="15.42578125" style="53" customWidth="1"/>
    <col min="23" max="23" width="9" style="6" customWidth="1"/>
    <col min="24" max="24" width="18.5703125" style="53" customWidth="1"/>
    <col min="25" max="25" width="21.7109375" style="53" customWidth="1"/>
    <col min="26" max="26" width="15.42578125" style="53" customWidth="1"/>
    <col min="27" max="27" width="9" style="6" customWidth="1"/>
    <col min="28" max="28" width="12.28515625" style="53" customWidth="1"/>
    <col min="29" max="29" width="10.5703125" style="53" customWidth="1"/>
    <col min="30" max="34" width="8.85546875" style="53"/>
    <col min="35" max="35" width="11.28515625" style="53" customWidth="1"/>
    <col min="36" max="16384" width="8.85546875" style="52"/>
  </cols>
  <sheetData>
    <row r="2" spans="1:35" ht="15" customHeight="1" x14ac:dyDescent="0.25">
      <c r="B2" s="94" t="s">
        <v>204</v>
      </c>
      <c r="C2" s="64" t="s">
        <v>205</v>
      </c>
      <c r="D2" s="64"/>
      <c r="E2" s="64"/>
      <c r="F2" s="64"/>
      <c r="G2" s="64"/>
      <c r="H2" s="94"/>
    </row>
    <row r="4" spans="1:35" ht="15.75" thickBot="1" x14ac:dyDescent="0.3"/>
    <row r="5" spans="1:35" s="3" customFormat="1" ht="14.45" customHeight="1" thickBot="1" x14ac:dyDescent="0.25">
      <c r="A5" s="65" t="s">
        <v>7</v>
      </c>
      <c r="B5" s="66"/>
      <c r="C5" s="66"/>
      <c r="D5" s="67"/>
      <c r="E5" s="87" t="s">
        <v>6</v>
      </c>
      <c r="F5" s="88"/>
      <c r="G5" s="89"/>
      <c r="H5" s="72" t="s">
        <v>70</v>
      </c>
      <c r="I5" s="81"/>
      <c r="J5" s="73"/>
      <c r="K5" s="82"/>
      <c r="L5" s="87" t="s">
        <v>71</v>
      </c>
      <c r="M5" s="88"/>
      <c r="N5" s="88"/>
      <c r="O5" s="88"/>
      <c r="P5" s="89"/>
      <c r="Q5" s="87" t="s">
        <v>72</v>
      </c>
      <c r="R5" s="88"/>
      <c r="S5" s="88"/>
      <c r="T5" s="88"/>
      <c r="U5" s="88"/>
      <c r="V5" s="88"/>
      <c r="W5" s="89"/>
      <c r="X5" s="87" t="s">
        <v>73</v>
      </c>
      <c r="Y5" s="88"/>
      <c r="Z5" s="88"/>
      <c r="AA5" s="89"/>
      <c r="AB5" s="72" t="s">
        <v>12</v>
      </c>
      <c r="AC5" s="73"/>
      <c r="AD5" s="73"/>
      <c r="AE5" s="73"/>
      <c r="AF5" s="73"/>
      <c r="AG5" s="73"/>
      <c r="AH5" s="73"/>
      <c r="AI5" s="74"/>
    </row>
    <row r="6" spans="1:35" s="4" customFormat="1" ht="40.9" customHeight="1" x14ac:dyDescent="0.2">
      <c r="A6" s="68"/>
      <c r="B6" s="69"/>
      <c r="C6" s="70"/>
      <c r="D6" s="71"/>
      <c r="E6" s="90"/>
      <c r="F6" s="91"/>
      <c r="G6" s="92"/>
      <c r="H6" s="83"/>
      <c r="I6" s="84"/>
      <c r="J6" s="85"/>
      <c r="K6" s="86"/>
      <c r="L6" s="90"/>
      <c r="M6" s="91"/>
      <c r="N6" s="91"/>
      <c r="O6" s="91"/>
      <c r="P6" s="92"/>
      <c r="Q6" s="90"/>
      <c r="R6" s="91"/>
      <c r="S6" s="91"/>
      <c r="T6" s="91"/>
      <c r="U6" s="91"/>
      <c r="V6" s="91"/>
      <c r="W6" s="92"/>
      <c r="X6" s="90"/>
      <c r="Y6" s="91"/>
      <c r="Z6" s="91"/>
      <c r="AA6" s="92"/>
      <c r="AB6" s="77" t="s">
        <v>13</v>
      </c>
      <c r="AC6" s="75" t="s">
        <v>14</v>
      </c>
      <c r="AD6" s="75"/>
      <c r="AE6" s="75"/>
      <c r="AF6" s="75" t="s">
        <v>18</v>
      </c>
      <c r="AG6" s="75"/>
      <c r="AH6" s="76"/>
      <c r="AI6" s="79" t="s">
        <v>22</v>
      </c>
    </row>
    <row r="7" spans="1:35" s="3" customFormat="1" ht="102" customHeight="1" x14ac:dyDescent="0.2">
      <c r="A7" s="49" t="s">
        <v>2</v>
      </c>
      <c r="B7" s="62" t="s">
        <v>0</v>
      </c>
      <c r="C7" s="17" t="s">
        <v>65</v>
      </c>
      <c r="D7" s="16" t="s">
        <v>1</v>
      </c>
      <c r="E7" s="14" t="s">
        <v>66</v>
      </c>
      <c r="F7" s="15" t="s">
        <v>59</v>
      </c>
      <c r="G7" s="16" t="s">
        <v>60</v>
      </c>
      <c r="H7" s="14" t="s">
        <v>67</v>
      </c>
      <c r="I7" s="17" t="s">
        <v>52</v>
      </c>
      <c r="J7" s="15" t="s">
        <v>61</v>
      </c>
      <c r="K7" s="16" t="s">
        <v>60</v>
      </c>
      <c r="L7" s="14" t="s">
        <v>53</v>
      </c>
      <c r="M7" s="17" t="s">
        <v>54</v>
      </c>
      <c r="N7" s="15" t="s">
        <v>68</v>
      </c>
      <c r="O7" s="17" t="s">
        <v>61</v>
      </c>
      <c r="P7" s="16" t="s">
        <v>60</v>
      </c>
      <c r="Q7" s="14" t="s">
        <v>8</v>
      </c>
      <c r="R7" s="15" t="s">
        <v>9</v>
      </c>
      <c r="S7" s="15" t="s">
        <v>10</v>
      </c>
      <c r="T7" s="15" t="s">
        <v>11</v>
      </c>
      <c r="U7" s="15" t="s">
        <v>68</v>
      </c>
      <c r="V7" s="17" t="s">
        <v>61</v>
      </c>
      <c r="W7" s="16" t="s">
        <v>60</v>
      </c>
      <c r="X7" s="14" t="s">
        <v>55</v>
      </c>
      <c r="Y7" s="15" t="s">
        <v>69</v>
      </c>
      <c r="Z7" s="17" t="s">
        <v>61</v>
      </c>
      <c r="AA7" s="16" t="s">
        <v>60</v>
      </c>
      <c r="AB7" s="78"/>
      <c r="AC7" s="18" t="s">
        <v>15</v>
      </c>
      <c r="AD7" s="18" t="s">
        <v>16</v>
      </c>
      <c r="AE7" s="18" t="s">
        <v>17</v>
      </c>
      <c r="AF7" s="18" t="s">
        <v>19</v>
      </c>
      <c r="AG7" s="18" t="s">
        <v>20</v>
      </c>
      <c r="AH7" s="30" t="s">
        <v>21</v>
      </c>
      <c r="AI7" s="80"/>
    </row>
    <row r="8" spans="1:35" s="51" customFormat="1" ht="12" thickBot="1" x14ac:dyDescent="0.25">
      <c r="A8" s="19">
        <v>1</v>
      </c>
      <c r="B8" s="25">
        <v>2</v>
      </c>
      <c r="C8" s="50">
        <v>3</v>
      </c>
      <c r="D8" s="25">
        <v>4</v>
      </c>
      <c r="E8" s="19">
        <v>5</v>
      </c>
      <c r="F8" s="20">
        <v>6</v>
      </c>
      <c r="G8" s="23">
        <v>7</v>
      </c>
      <c r="H8" s="22">
        <v>8</v>
      </c>
      <c r="I8" s="21">
        <v>9</v>
      </c>
      <c r="J8" s="20">
        <v>10</v>
      </c>
      <c r="K8" s="23">
        <v>11</v>
      </c>
      <c r="L8" s="22">
        <v>12</v>
      </c>
      <c r="M8" s="21">
        <v>13</v>
      </c>
      <c r="N8" s="20">
        <v>14</v>
      </c>
      <c r="O8" s="21">
        <v>15</v>
      </c>
      <c r="P8" s="25">
        <v>16</v>
      </c>
      <c r="Q8" s="19">
        <v>17</v>
      </c>
      <c r="R8" s="20">
        <v>18</v>
      </c>
      <c r="S8" s="21">
        <v>19</v>
      </c>
      <c r="T8" s="20">
        <v>20</v>
      </c>
      <c r="U8" s="21">
        <v>21</v>
      </c>
      <c r="V8" s="20">
        <v>22</v>
      </c>
      <c r="W8" s="23">
        <v>23</v>
      </c>
      <c r="X8" s="22">
        <v>24</v>
      </c>
      <c r="Y8" s="21">
        <v>25</v>
      </c>
      <c r="Z8" s="20">
        <v>26</v>
      </c>
      <c r="AA8" s="23">
        <v>27</v>
      </c>
      <c r="AB8" s="22">
        <v>28</v>
      </c>
      <c r="AC8" s="21">
        <v>29</v>
      </c>
      <c r="AD8" s="20">
        <v>30</v>
      </c>
      <c r="AE8" s="21">
        <v>31</v>
      </c>
      <c r="AF8" s="20">
        <v>32</v>
      </c>
      <c r="AG8" s="21">
        <v>33</v>
      </c>
      <c r="AH8" s="24">
        <v>34</v>
      </c>
      <c r="AI8" s="32">
        <v>35</v>
      </c>
    </row>
    <row r="9" spans="1:35" s="4" customFormat="1" ht="64.5" customHeight="1" thickBot="1" x14ac:dyDescent="0.25">
      <c r="A9" s="47">
        <v>1</v>
      </c>
      <c r="B9" s="54" t="s">
        <v>101</v>
      </c>
      <c r="C9" s="28" t="s">
        <v>100</v>
      </c>
      <c r="D9" s="27" t="s">
        <v>107</v>
      </c>
      <c r="E9" s="12" t="s">
        <v>23</v>
      </c>
      <c r="F9" s="34" t="str">
        <f>_xlfn.XLOOKUP(E9, lentelės!A2:A7, lentelės!B2:B7, "Nėra atitikmens")</f>
        <v>didelė tikimybė</v>
      </c>
      <c r="G9" s="35">
        <f>_xlfn.XLOOKUP(F9, lentelės!B2:B7, lentelės!C2:C7, "Nėra atitikmens")</f>
        <v>4</v>
      </c>
      <c r="H9" s="12" t="s">
        <v>102</v>
      </c>
      <c r="I9" s="28" t="s">
        <v>103</v>
      </c>
      <c r="J9" s="34" t="str">
        <f>_xlfn.XLOOKUP(H9, lentelės!E3:E7, lentelės!F3:F7, "Nėra atitikmens")</f>
        <v>ribotas</v>
      </c>
      <c r="K9" s="38">
        <f>_xlfn.XLOOKUP(J9, lentelės!F3:F7, lentelės!G3:G7, "Nėra atitikmens")</f>
        <v>2</v>
      </c>
      <c r="L9" s="28" t="s">
        <v>105</v>
      </c>
      <c r="M9" s="28" t="s">
        <v>104</v>
      </c>
      <c r="N9" s="13" t="s">
        <v>64</v>
      </c>
      <c r="O9" s="40" t="str">
        <f>_xlfn.XLOOKUP(N9, lentelės!E9:E13, lentelės!F9:F13, "Nėra atitikmens")</f>
        <v>didelis</v>
      </c>
      <c r="P9" s="41">
        <f>_xlfn.XLOOKUP(O9, lentelės!F9:F13, lentelės!G9:G13, "Nėra atitikmens")</f>
        <v>3</v>
      </c>
      <c r="Q9" s="29" t="s">
        <v>111</v>
      </c>
      <c r="R9" s="26" t="s">
        <v>108</v>
      </c>
      <c r="S9" s="26" t="s">
        <v>109</v>
      </c>
      <c r="T9" s="26" t="s">
        <v>110</v>
      </c>
      <c r="U9" s="13" t="s">
        <v>64</v>
      </c>
      <c r="V9" s="40" t="str">
        <f>_xlfn.XLOOKUP(U9, lentelės!E9:E13, lentelės!F9:F13, "Nėra atitikmens")</f>
        <v>didelis</v>
      </c>
      <c r="W9" s="41">
        <f>_xlfn.XLOOKUP(V9, lentelės!F9:F13, lentelės!G9:G13, "Nėra atitikmens")</f>
        <v>3</v>
      </c>
      <c r="X9" s="29" t="s">
        <v>117</v>
      </c>
      <c r="Y9" s="13" t="s">
        <v>106</v>
      </c>
      <c r="Z9" s="40" t="str">
        <f>_xlfn.XLOOKUP(Y9, lentelės!E15:E19, lentelės!F15:F19, "Nėra atitikmens")</f>
        <v>ribotas</v>
      </c>
      <c r="AA9" s="44">
        <f>_xlfn.XLOOKUP(Z9, lentelės!F15:F19, lentelės!G15:G19, "Nėra atitikmens")</f>
        <v>2</v>
      </c>
      <c r="AB9" s="45">
        <f>G9</f>
        <v>4</v>
      </c>
      <c r="AC9" s="34">
        <f>K9</f>
        <v>2</v>
      </c>
      <c r="AD9" s="34">
        <f>MAX(P9, W9)</f>
        <v>3</v>
      </c>
      <c r="AE9" s="34">
        <f>AA9</f>
        <v>2</v>
      </c>
      <c r="AF9" s="11" t="str">
        <f t="shared" ref="AF9:AF13" si="0">IF(OR(AND(AB9=1,AC9&lt;=3),AND(AB9=2,AC9&lt;=1),AND(AB9=3,AC9&lt;=1),AND(AB9=4,AC9=1)),"Priimtina rizika",
IF(OR(AND(AB9=1,AC9=4),AND(AB9=2,AC9=2),AND(AB9=2,AC9=3),AND(AB9=3,AC9=2),AND(AB9=4,AC9=2),AND(AB9=5,AC9=1)),"Vidutinė rizika",
IF(OR(AND(AB9=1,AC9=5),AND(AB9=2,AC9=4),AND(AB9=2,AC9=5),AND(AB9=3,AC9=3),AND(AB9=3,AC9=4),AND(AB9=4,AC9=3),AND(AB9=5,AC9=2)),"Didelė rizika",
IF(OR(AND(AB9=3,AC9=5),AND(AB9=4,AC9=4),AND(AB9=4,AC9=5),AND(AB9=5,AC9=3),AND(AB9=5,AC9=4),AND(AB9=5,AC9=5)),"Labai didelė rizika",
"Neapibrėžta rizika"))))</f>
        <v>Vidutinė rizika</v>
      </c>
      <c r="AG9" s="11" t="str">
        <f t="shared" ref="AG9:AG13" si="1">IF(OR(AND(AB9=1,AD9&lt;=3),AND(AB9=2,AD9&lt;=1),AND(AB9=3,AD9&lt;=1),AND(AB9=4,AD9=1)),"Priimtina rizika",
IF(OR(AND(AB9=1,AD9=4),AND(AB9=2,AD9=2),AND(AB9=2,AD9=3),AND(AB9=3,AD9=2),AND(AB9=4,AD9=2),AND(AB9=5,AD9=1)),"Vidutinė rizika",
IF(OR(AND(AB9=1,AD9=5),AND(AB9=2,AD9=4),AND(AB9=2,AD9=5),AND(AB9=3,AD9=3),AND(AB9=3,AD9=4),AND(AB9=4,AD9=3),AND(AB9=5,AD9=2)),"Didelė rizika",
IF(OR(AND(AB9=3,AD9=5),AND(AB9=4,AD9=4),AND(AB9=4,AD9=5),AND(AB9=5,AD9=3),AND(AB9=5,AD9=4),AND(AB9=5,AD9=5)),"Labai didelė rizika",
"Neapibrėžta rizika"))))</f>
        <v>Didelė rizika</v>
      </c>
      <c r="AH9" s="31" t="str">
        <f t="shared" ref="AH9:AH14" si="2">IF(OR(AND(AB9=1,AE9&lt;=3),AND(AB9=2,AE9&lt;=1),AND(AB9=3,AE9&lt;=1),AND(AB9=4,AE9=1)),"Priimtina rizika",
IF(OR(AND(AB9=1,AE9=4),AND(AB9=2,AE9=2),AND(AB9=3,AE9=2),AND(AB9=4,AE9=2),AND(AB9=5,AE9=1)),"Vidutinė rizika",
IF(OR(AND(AB9=1,AE9=5),AND(AB9=2,AE9=4),AND(AB9=2,AE9=5),AND(AB9=3,AE9=3),AND(AB9=3,AE9=4),AND(AB9=4,AE9=3),AND(AB9=5,AE9=2)),"Didelė rizika",
IF(OR(AND(AB9=3,AE9=5),AND(AB9=4,AE9=4),AND(AB9=4,AE9=5),AND(AB9=5,AE9=3),AND(AB9=5,AE9=4),AND(AB9=5,AE9=5)),"Labai didelė rizika",
"Neapibrėžta rizika"))))</f>
        <v>Vidutinė rizika</v>
      </c>
      <c r="AI9" s="33" t="str">
        <f>IF(COUNTIF(AF9:AH9,"Labai didelė rizika")&gt;=2,"Labai didelė rizika",
IF(COUNTIF(AF9:AH9,"Didelė rizika")&gt;=2,"Didelė rizika",
IF(COUNTIF(AF9:AH9,"Vidutinė rizika")&gt;=2,"Vidutinė rizika",
IF(COUNTIF(AF9:AH9,"Priimtina rizika")&gt;=2,"Priimtina rizika",
IF(AND(COUNTIF(AF9:AH9,"Labai didelė rizika")=1,COUNTIF(AF9:AH9,"Didelė rizika")=1,COUNTIF(AF9:AH9,"Vidutinė rizika")=1),"Didelė rizika",
IF(AND(COUNTIF(AF9:AH9,"Labai didelė rizika")=1,COUNTIF(AF9:AH9,"Vidutinė rizika")=1,COUNTIF(AF9:AH9,"Priimtina rizika")=1),"Vidutinė rizika",
IF(AND(COUNTIF(AF9:AH9,"Didelė rizika")=1,COUNTIF(AF9:AH9,"Vidutinė rizika")=1,COUNTIF(AF9:AH9,"Priimtina rizika")=1),"Vidutinė rizika",
IF(AND(COUNTIF(AF9:AH9,"Labai didelė rizika")=1,COUNTIF(AF9:AH9,"Priimtina rizika")=1),"Labai didelė rizika",
"Neapibrėžta rizika"))))))))</f>
        <v>Vidutinė rizika</v>
      </c>
    </row>
    <row r="10" spans="1:35" s="4" customFormat="1" ht="40.15" customHeight="1" thickBot="1" x14ac:dyDescent="0.25">
      <c r="A10" s="48">
        <v>2</v>
      </c>
      <c r="B10" s="55" t="s">
        <v>74</v>
      </c>
      <c r="C10" s="28" t="s">
        <v>112</v>
      </c>
      <c r="D10" s="27" t="s">
        <v>113</v>
      </c>
      <c r="E10" s="12" t="s">
        <v>23</v>
      </c>
      <c r="F10" s="36" t="str">
        <f>_xlfn.XLOOKUP(E10, lentelės!A2:A7, lentelės!B2:B7, "Nėra atitikmens")</f>
        <v>didelė tikimybė</v>
      </c>
      <c r="G10" s="37">
        <f>_xlfn.XLOOKUP(F10, lentelės!B2:B7, lentelės!C2:C7, "Nėra atitikmens")</f>
        <v>4</v>
      </c>
      <c r="H10" s="12" t="s">
        <v>114</v>
      </c>
      <c r="I10" s="28" t="s">
        <v>115</v>
      </c>
      <c r="J10" s="36" t="str">
        <f>_xlfn.XLOOKUP(H10, lentelės!E3:E7, lentelės!F3:F7, "Nėra atitikmens")</f>
        <v>katastrofinis</v>
      </c>
      <c r="K10" s="39">
        <f>_xlfn.XLOOKUP(J10, lentelės!F3:F7, lentelės!G3:G7, "Nėra atitikmens")</f>
        <v>5</v>
      </c>
      <c r="L10" s="28" t="s">
        <v>105</v>
      </c>
      <c r="M10" s="28" t="s">
        <v>116</v>
      </c>
      <c r="N10" s="13" t="s">
        <v>57</v>
      </c>
      <c r="O10" s="42" t="str">
        <f>_xlfn.XLOOKUP(N10, lentelės!E9:E13, lentelės!F9:F13, "Nėra atitikmens")</f>
        <v>katastrofinis</v>
      </c>
      <c r="P10" s="39">
        <f>_xlfn.XLOOKUP(O10, lentelės!F9:F13, lentelės!G9:G13, "Nėra atitikmens")</f>
        <v>5</v>
      </c>
      <c r="Q10" s="29" t="s">
        <v>118</v>
      </c>
      <c r="R10" s="26" t="s">
        <v>108</v>
      </c>
      <c r="S10" s="26" t="s">
        <v>109</v>
      </c>
      <c r="T10" s="26" t="s">
        <v>110</v>
      </c>
      <c r="U10" s="13" t="s">
        <v>64</v>
      </c>
      <c r="V10" s="42" t="str">
        <f>_xlfn.XLOOKUP(U10, lentelės!E9:E13, lentelės!F9:F13, "Nėra atitikmens")</f>
        <v>didelis</v>
      </c>
      <c r="W10" s="43">
        <f>_xlfn.XLOOKUP(V10, lentelės!F9:F13, lentelės!G9:G13, "Nėra atitikmens")</f>
        <v>3</v>
      </c>
      <c r="X10" s="29" t="s">
        <v>119</v>
      </c>
      <c r="Y10" s="13" t="s">
        <v>43</v>
      </c>
      <c r="Z10" s="42" t="str">
        <f>_xlfn.XLOOKUP(Y10, lentelės!E15:E19, lentelės!F15:F19, "Nėra atitikmens")</f>
        <v>katastrofinis</v>
      </c>
      <c r="AA10" s="46">
        <f>_xlfn.XLOOKUP(Z10, lentelės!F15:F19, lentelės!G15:G19, "Nėra atitikmens")</f>
        <v>5</v>
      </c>
      <c r="AB10" s="45">
        <f t="shared" ref="AB10:AB35" si="3">G10</f>
        <v>4</v>
      </c>
      <c r="AC10" s="34">
        <f t="shared" ref="AC10:AC35" si="4">K10</f>
        <v>5</v>
      </c>
      <c r="AD10" s="34">
        <f t="shared" ref="AD10:AD35" si="5">MAX(P10, W10)</f>
        <v>5</v>
      </c>
      <c r="AE10" s="34">
        <f t="shared" ref="AE10:AE35" si="6">AA10</f>
        <v>5</v>
      </c>
      <c r="AF10" s="11" t="str">
        <f t="shared" si="0"/>
        <v>Labai didelė rizika</v>
      </c>
      <c r="AG10" s="11" t="str">
        <f t="shared" si="1"/>
        <v>Labai didelė rizika</v>
      </c>
      <c r="AH10" s="31" t="str">
        <f t="shared" si="2"/>
        <v>Labai didelė rizika</v>
      </c>
      <c r="AI10" s="33" t="str">
        <f t="shared" ref="AI10:AI35" si="7">IF(COUNTIF(AF10:AH10,"Labai didelė rizika")&gt;=2,"Labai didelė rizika",
IF(COUNTIF(AF10:AH10,"Didelė rizika")&gt;=2,"Didelė rizika",
IF(COUNTIF(AF10:AH10,"Vidutinė rizika")&gt;=2,"Vidutinė rizika",
IF(COUNTIF(AF10:AH10,"Priimtina rizika")&gt;=2,"Priimtina rizika",
IF(AND(COUNTIF(AF10:AH10,"Labai didelė rizika")=1,COUNTIF(AF10:AH10,"Didelė rizika")=1,COUNTIF(AF10:AH10,"Vidutinė rizika")=1),"Didelė rizika",
IF(AND(COUNTIF(AF10:AH10,"Labai didelė rizika")=1,COUNTIF(AF10:AH10,"Vidutinė rizika")=1,COUNTIF(AF10:AH10,"Priimtina rizika")=1),"Vidutinė rizika",
IF(AND(COUNTIF(AF10:AH10,"Didelė rizika")=1,COUNTIF(AF10:AH10,"Vidutinė rizika")=1,COUNTIF(AF10:AH10,"Priimtina rizika")=1),"Vidutinė rizika",
IF(AND(COUNTIF(AF10:AH10,"Labai didelė rizika")=1,COUNTIF(AF10:AH10,"Priimtina rizika")=1),"Labai didelė rizika",
"Neapibrėžta rizika"))))))))</f>
        <v>Labai didelė rizika</v>
      </c>
    </row>
    <row r="11" spans="1:35" s="4" customFormat="1" ht="40.15" customHeight="1" thickBot="1" x14ac:dyDescent="0.25">
      <c r="A11" s="48">
        <v>3</v>
      </c>
      <c r="B11" s="55" t="s">
        <v>75</v>
      </c>
      <c r="C11" s="28" t="s">
        <v>112</v>
      </c>
      <c r="D11" s="27" t="s">
        <v>126</v>
      </c>
      <c r="E11" s="12" t="s">
        <v>26</v>
      </c>
      <c r="F11" s="36" t="str">
        <f>_xlfn.XLOOKUP(E11, lentelės!A2:A7, lentelės!B2:B7, "Nėra atitikmens")</f>
        <v>labai didelė tikimybė</v>
      </c>
      <c r="G11" s="37">
        <f>_xlfn.XLOOKUP(F11, lentelės!B2:B7, lentelės!C2:C7, "Nėra atitikmens")</f>
        <v>5</v>
      </c>
      <c r="H11" s="12" t="s">
        <v>120</v>
      </c>
      <c r="I11" s="28" t="s">
        <v>121</v>
      </c>
      <c r="J11" s="36" t="str">
        <f>_xlfn.XLOOKUP(H11, lentelės!E3:E7, lentelės!F3:F7, "Nėra atitikmens")</f>
        <v>nereikšmingas</v>
      </c>
      <c r="K11" s="39">
        <f>_xlfn.XLOOKUP(J11, lentelės!F3:F7, lentelės!G3:G7, "Nėra atitikmens")</f>
        <v>1</v>
      </c>
      <c r="L11" s="28" t="s">
        <v>122</v>
      </c>
      <c r="M11" s="28" t="s">
        <v>111</v>
      </c>
      <c r="N11" s="13" t="s">
        <v>63</v>
      </c>
      <c r="O11" s="42" t="str">
        <f>_xlfn.XLOOKUP(N11, lentelės!E9:E13, lentelės!F9:F13, "Nėra atitikmens")</f>
        <v>ribotas</v>
      </c>
      <c r="P11" s="39">
        <f>_xlfn.XLOOKUP(O11, lentelės!F9:F13, lentelės!G9:G13, "Nėra atitikmens")</f>
        <v>2</v>
      </c>
      <c r="Q11" s="29" t="s">
        <v>123</v>
      </c>
      <c r="R11" s="26" t="s">
        <v>111</v>
      </c>
      <c r="S11" s="26" t="s">
        <v>111</v>
      </c>
      <c r="T11" s="26" t="s">
        <v>111</v>
      </c>
      <c r="U11" s="13" t="s">
        <v>56</v>
      </c>
      <c r="V11" s="42" t="str">
        <f>_xlfn.XLOOKUP(U11, lentelės!E9:E13, lentelės!F9:F13, "Nėra atitikmens")</f>
        <v>nereikšmingas</v>
      </c>
      <c r="W11" s="43">
        <f>_xlfn.XLOOKUP(V11, lentelės!F9:F13, lentelės!G9:G13, "Nėra atitikmens")</f>
        <v>1</v>
      </c>
      <c r="X11" s="29" t="s">
        <v>125</v>
      </c>
      <c r="Y11" s="13" t="s">
        <v>124</v>
      </c>
      <c r="Z11" s="42" t="str">
        <f>_xlfn.XLOOKUP(Y11, lentelės!E15:E19, lentelės!F15:F19, "Nėra atitikmens")</f>
        <v>labai didelis</v>
      </c>
      <c r="AA11" s="46">
        <f>_xlfn.XLOOKUP(Z11, lentelės!F15:F19, lentelės!G15:G19, "Nėra atitikmens")</f>
        <v>4</v>
      </c>
      <c r="AB11" s="45">
        <f t="shared" si="3"/>
        <v>5</v>
      </c>
      <c r="AC11" s="34">
        <f t="shared" si="4"/>
        <v>1</v>
      </c>
      <c r="AD11" s="34">
        <f t="shared" si="5"/>
        <v>2</v>
      </c>
      <c r="AE11" s="34">
        <f t="shared" si="6"/>
        <v>4</v>
      </c>
      <c r="AF11" s="11" t="str">
        <f t="shared" si="0"/>
        <v>Vidutinė rizika</v>
      </c>
      <c r="AG11" s="11" t="str">
        <f t="shared" si="1"/>
        <v>Didelė rizika</v>
      </c>
      <c r="AH11" s="31" t="str">
        <f t="shared" si="2"/>
        <v>Labai didelė rizika</v>
      </c>
      <c r="AI11" s="33" t="str">
        <f t="shared" si="7"/>
        <v>Didelė rizika</v>
      </c>
    </row>
    <row r="12" spans="1:35" s="4" customFormat="1" ht="78" customHeight="1" thickBot="1" x14ac:dyDescent="0.25">
      <c r="A12" s="48">
        <v>4</v>
      </c>
      <c r="B12" s="55" t="s">
        <v>85</v>
      </c>
      <c r="C12" s="28" t="s">
        <v>100</v>
      </c>
      <c r="D12" s="27" t="s">
        <v>127</v>
      </c>
      <c r="E12" s="12" t="s">
        <v>26</v>
      </c>
      <c r="F12" s="34" t="str">
        <f>_xlfn.XLOOKUP(E12, lentelės!A2:A7, lentelės!B2:B7, "Nėra atitikmens")</f>
        <v>labai didelė tikimybė</v>
      </c>
      <c r="G12" s="37">
        <f>_xlfn.XLOOKUP(F12, lentelės!B2:B7, lentelės!C2:C7, "Nėra atitikmens")</f>
        <v>5</v>
      </c>
      <c r="H12" s="12" t="s">
        <v>102</v>
      </c>
      <c r="I12" s="28" t="s">
        <v>128</v>
      </c>
      <c r="J12" s="36" t="str">
        <f>_xlfn.XLOOKUP(H12, lentelės!E3:E7, lentelės!F3:F7, "Nėra atitikmens")</f>
        <v>ribotas</v>
      </c>
      <c r="K12" s="39">
        <f>_xlfn.XLOOKUP(J12, lentelės!F3:F7, lentelės!G3:G7, "Nėra atitikmens")</f>
        <v>2</v>
      </c>
      <c r="L12" s="28" t="s">
        <v>175</v>
      </c>
      <c r="M12" s="28" t="s">
        <v>129</v>
      </c>
      <c r="N12" s="13" t="s">
        <v>58</v>
      </c>
      <c r="O12" s="42" t="str">
        <f>_xlfn.XLOOKUP(N12, lentelės!E9:E13, lentelės!F9:F13, "Nėra atitikmens")</f>
        <v>labai didelis</v>
      </c>
      <c r="P12" s="39">
        <f>_xlfn.XLOOKUP(O12, lentelės!F9:F13, lentelės!G9:G13, "Nėra atitikmens")</f>
        <v>4</v>
      </c>
      <c r="Q12" s="29" t="s">
        <v>130</v>
      </c>
      <c r="R12" s="26" t="s">
        <v>111</v>
      </c>
      <c r="S12" s="26" t="s">
        <v>132</v>
      </c>
      <c r="T12" s="26" t="s">
        <v>131</v>
      </c>
      <c r="U12" s="13" t="s">
        <v>63</v>
      </c>
      <c r="V12" s="42" t="str">
        <f>_xlfn.XLOOKUP(U12, lentelės!E9:E13, lentelės!F9:F13, "Nėra atitikmens")</f>
        <v>ribotas</v>
      </c>
      <c r="W12" s="43">
        <f>_xlfn.XLOOKUP(V12, lentelės!F9:F13, lentelės!G9:G13, "Nėra atitikmens")</f>
        <v>2</v>
      </c>
      <c r="X12" s="29" t="s">
        <v>134</v>
      </c>
      <c r="Y12" s="13" t="s">
        <v>133</v>
      </c>
      <c r="Z12" s="42" t="str">
        <f>_xlfn.XLOOKUP(Y12, lentelės!E15:E19, lentelės!F15:F19, "Nėra atitikmens")</f>
        <v>didelis</v>
      </c>
      <c r="AA12" s="46">
        <f>_xlfn.XLOOKUP(Z12, lentelės!F15:F19, lentelės!G15:G19, "Nėra atitikmens")</f>
        <v>3</v>
      </c>
      <c r="AB12" s="45">
        <f t="shared" si="3"/>
        <v>5</v>
      </c>
      <c r="AC12" s="34">
        <f t="shared" si="4"/>
        <v>2</v>
      </c>
      <c r="AD12" s="34">
        <f t="shared" si="5"/>
        <v>4</v>
      </c>
      <c r="AE12" s="34">
        <f t="shared" si="6"/>
        <v>3</v>
      </c>
      <c r="AF12" s="11" t="str">
        <f t="shared" si="0"/>
        <v>Didelė rizika</v>
      </c>
      <c r="AG12" s="11" t="str">
        <f t="shared" si="1"/>
        <v>Labai didelė rizika</v>
      </c>
      <c r="AH12" s="31" t="str">
        <f t="shared" si="2"/>
        <v>Labai didelė rizika</v>
      </c>
      <c r="AI12" s="33" t="str">
        <f t="shared" si="7"/>
        <v>Labai didelė rizika</v>
      </c>
    </row>
    <row r="13" spans="1:35" s="4" customFormat="1" ht="40.15" customHeight="1" thickBot="1" x14ac:dyDescent="0.25">
      <c r="A13" s="48">
        <v>5</v>
      </c>
      <c r="B13" s="55" t="s">
        <v>86</v>
      </c>
      <c r="C13" s="28" t="s">
        <v>100</v>
      </c>
      <c r="D13" s="27" t="s">
        <v>135</v>
      </c>
      <c r="E13" s="12" t="s">
        <v>23</v>
      </c>
      <c r="F13" s="34" t="str">
        <f>_xlfn.XLOOKUP(E13, lentelės!A2:A7, lentelės!B2:B7, "Nėra atitikmens")</f>
        <v>didelė tikimybė</v>
      </c>
      <c r="G13" s="37">
        <f>_xlfn.XLOOKUP(F13, lentelės!B2:B7, lentelės!C2:C7, "Nėra atitikmens")</f>
        <v>4</v>
      </c>
      <c r="H13" s="12" t="s">
        <v>120</v>
      </c>
      <c r="I13" s="28" t="s">
        <v>136</v>
      </c>
      <c r="J13" s="36" t="str">
        <f>_xlfn.XLOOKUP(H13, lentelės!E3:E7, lentelės!F3:F7, "Nėra atitikmens")</f>
        <v>nereikšmingas</v>
      </c>
      <c r="K13" s="39">
        <f>_xlfn.XLOOKUP(J13, lentelės!F3:F7, lentelės!G3:G7, "Nėra atitikmens")</f>
        <v>1</v>
      </c>
      <c r="L13" s="28" t="s">
        <v>137</v>
      </c>
      <c r="M13" s="28" t="s">
        <v>138</v>
      </c>
      <c r="N13" s="13" t="s">
        <v>64</v>
      </c>
      <c r="O13" s="42" t="str">
        <f>_xlfn.XLOOKUP(N13, lentelės!E9:E13, lentelės!F9:F13, "Nėra atitikmens")</f>
        <v>didelis</v>
      </c>
      <c r="P13" s="39">
        <f>_xlfn.XLOOKUP(O13, lentelės!F9:F13, lentelės!G9:G13, "Nėra atitikmens")</f>
        <v>3</v>
      </c>
      <c r="Q13" s="29" t="s">
        <v>111</v>
      </c>
      <c r="R13" s="26" t="s">
        <v>111</v>
      </c>
      <c r="S13" s="26" t="s">
        <v>111</v>
      </c>
      <c r="T13" s="26" t="s">
        <v>139</v>
      </c>
      <c r="U13" s="13" t="s">
        <v>56</v>
      </c>
      <c r="V13" s="42" t="str">
        <f>_xlfn.XLOOKUP(U13, lentelės!E9:E13, lentelės!F9:F13, "Nėra atitikmens")</f>
        <v>nereikšmingas</v>
      </c>
      <c r="W13" s="43">
        <f>_xlfn.XLOOKUP(V13, lentelės!F9:F13, lentelės!G9:G13, "Nėra atitikmens")</f>
        <v>1</v>
      </c>
      <c r="X13" s="29" t="s">
        <v>140</v>
      </c>
      <c r="Y13" s="13" t="s">
        <v>106</v>
      </c>
      <c r="Z13" s="42" t="str">
        <f>_xlfn.XLOOKUP(Y13, lentelės!E15:E19, lentelės!F15:F19, "Nėra atitikmens")</f>
        <v>ribotas</v>
      </c>
      <c r="AA13" s="46">
        <f>_xlfn.XLOOKUP(Z13, lentelės!F15:F19, lentelės!G15:G19, "Nėra atitikmens")</f>
        <v>2</v>
      </c>
      <c r="AB13" s="45">
        <f t="shared" si="3"/>
        <v>4</v>
      </c>
      <c r="AC13" s="34">
        <f t="shared" si="4"/>
        <v>1</v>
      </c>
      <c r="AD13" s="34">
        <f t="shared" si="5"/>
        <v>3</v>
      </c>
      <c r="AE13" s="34">
        <f t="shared" si="6"/>
        <v>2</v>
      </c>
      <c r="AF13" s="11" t="str">
        <f t="shared" si="0"/>
        <v>Priimtina rizika</v>
      </c>
      <c r="AG13" s="11" t="str">
        <f t="shared" si="1"/>
        <v>Didelė rizika</v>
      </c>
      <c r="AH13" s="31" t="str">
        <f t="shared" si="2"/>
        <v>Vidutinė rizika</v>
      </c>
      <c r="AI13" s="33" t="str">
        <f t="shared" si="7"/>
        <v>Vidutinė rizika</v>
      </c>
    </row>
    <row r="14" spans="1:35" s="4" customFormat="1" ht="40.15" customHeight="1" thickBot="1" x14ac:dyDescent="0.25">
      <c r="A14" s="48">
        <v>6</v>
      </c>
      <c r="B14" s="55" t="s">
        <v>87</v>
      </c>
      <c r="C14" s="28" t="s">
        <v>100</v>
      </c>
      <c r="D14" s="27" t="s">
        <v>141</v>
      </c>
      <c r="E14" s="12" t="s">
        <v>23</v>
      </c>
      <c r="F14" s="34" t="str">
        <f>_xlfn.XLOOKUP(E14, lentelės!A2:A7, lentelės!B2:B7, "Nėra atitikmens")</f>
        <v>didelė tikimybė</v>
      </c>
      <c r="G14" s="37">
        <f>_xlfn.XLOOKUP(F14, lentelės!B2:B7, lentelės!C2:C7, "Nėra atitikmens")</f>
        <v>4</v>
      </c>
      <c r="H14" s="12" t="s">
        <v>120</v>
      </c>
      <c r="I14" s="28" t="s">
        <v>136</v>
      </c>
      <c r="J14" s="36" t="str">
        <f>_xlfn.XLOOKUP(H14, lentelės!E3:E7, lentelės!F3:F7, "Nėra atitikmens")</f>
        <v>nereikšmingas</v>
      </c>
      <c r="K14" s="39">
        <f>_xlfn.XLOOKUP(J14, lentelės!F3:F7, lentelės!G3:G7, "Nėra atitikmens")</f>
        <v>1</v>
      </c>
      <c r="L14" s="28" t="s">
        <v>137</v>
      </c>
      <c r="M14" s="28" t="s">
        <v>142</v>
      </c>
      <c r="N14" s="13" t="s">
        <v>64</v>
      </c>
      <c r="O14" s="42" t="str">
        <f>_xlfn.XLOOKUP(N14, lentelės!E9:E13, lentelės!F9:F13, "Nėra atitikmens")</f>
        <v>didelis</v>
      </c>
      <c r="P14" s="39">
        <f>_xlfn.XLOOKUP(O14, lentelės!F9:F13, lentelės!G9:G13, "Nėra atitikmens")</f>
        <v>3</v>
      </c>
      <c r="Q14" s="29" t="s">
        <v>111</v>
      </c>
      <c r="R14" s="26" t="s">
        <v>111</v>
      </c>
      <c r="S14" s="26" t="s">
        <v>111</v>
      </c>
      <c r="T14" s="26" t="s">
        <v>111</v>
      </c>
      <c r="U14" s="13" t="s">
        <v>56</v>
      </c>
      <c r="V14" s="42" t="str">
        <f>_xlfn.XLOOKUP(U14, lentelės!E9:E13, lentelės!F9:F13, "Nėra atitikmens")</f>
        <v>nereikšmingas</v>
      </c>
      <c r="W14" s="43">
        <f>_xlfn.XLOOKUP(V14, lentelės!F9:F13, lentelės!G9:G13, "Nėra atitikmens")</f>
        <v>1</v>
      </c>
      <c r="X14" s="29" t="s">
        <v>143</v>
      </c>
      <c r="Y14" s="13" t="s">
        <v>133</v>
      </c>
      <c r="Z14" s="42" t="str">
        <f>_xlfn.XLOOKUP(Y14, lentelės!E15:E19, lentelės!F15:F19, "Nėra atitikmens")</f>
        <v>didelis</v>
      </c>
      <c r="AA14" s="46">
        <f>_xlfn.XLOOKUP(Z14, lentelės!F15:F19, lentelės!G15:G19, "Nėra atitikmens")</f>
        <v>3</v>
      </c>
      <c r="AB14" s="45">
        <f t="shared" si="3"/>
        <v>4</v>
      </c>
      <c r="AC14" s="34">
        <f t="shared" si="4"/>
        <v>1</v>
      </c>
      <c r="AD14" s="34">
        <f t="shared" si="5"/>
        <v>3</v>
      </c>
      <c r="AE14" s="34">
        <f t="shared" si="6"/>
        <v>3</v>
      </c>
      <c r="AF14" s="11" t="str">
        <f>IF(OR(AND(AB14=1,AC14&lt;=3),AND(AB14=2,AC14&lt;=1),AND(AB14=3,AC14&lt;=1),AND(AB14=4,AC14=1)),"Priimtina rizika",
IF(OR(AND(AB14=1,AC14=4),AND(AB14=2,AC14=2),AND(AB14=2,AC14=3),AND(AB14=3,AC14=2),AND(AB14=4,AC14=2),AND(AB14=5,AC14=1)),"Vidutinė rizika",
IF(OR(AND(AB14=1,AC14=5),AND(AB14=2,AC14=4),AND(AB14=2,AC14=5),AND(AB14=3,AC14=3),AND(AB14=3,AC14=4),AND(AB14=4,AC14=3),AND(AB14=5,AC14=2)),"Didelė rizika",
IF(OR(AND(AB14=3,AC14=5),AND(AB14=4,AC14=4),AND(AB14=4,AC14=5),AND(AB14=5,AC14=3),AND(AB14=5,AC14=4),AND(AB14=5,AC14=5)),"Labai didelė rizika",
"Neapibrėžta rizika"))))</f>
        <v>Priimtina rizika</v>
      </c>
      <c r="AG14" s="11" t="str">
        <f>IF(OR(AND(AB14=1,AD14&lt;=3),AND(AB14=2,AD14&lt;=1),AND(AB14=3,AD14&lt;=1),AND(AB14=4,AD14=1)),"Priimtina rizika",
IF(OR(AND(AB14=1,AD14=4),AND(AB14=2,AD14=2),AND(AB14=2,AD14=3),AND(AB14=3,AD14=2),AND(AB14=4,AD14=2),AND(AB14=5,AD14=1)),"Vidutinė rizika",
IF(OR(AND(AB14=1,AD14=5),AND(AB14=2,AD14=4),AND(AB14=2,AD14=5),AND(AB14=3,AD14=3),AND(AB14=3,AD14=4),AND(AB14=4,AD14=3),AND(AB14=5,AD14=2)),"Didelė rizika",
IF(OR(AND(AB14=3,AD14=5),AND(AB14=4,AD14=4),AND(AB14=4,AD14=5),AND(AB14=5,AD14=3),AND(AB14=5,AD14=4),AND(AB14=5,AD14=5)),"Labai didelė rizika",
"Neapibrėžta rizika"))))</f>
        <v>Didelė rizika</v>
      </c>
      <c r="AH14" s="31" t="str">
        <f t="shared" si="2"/>
        <v>Didelė rizika</v>
      </c>
      <c r="AI14" s="33" t="str">
        <f t="shared" si="7"/>
        <v>Didelė rizika</v>
      </c>
    </row>
    <row r="15" spans="1:35" s="4" customFormat="1" ht="40.15" customHeight="1" thickBot="1" x14ac:dyDescent="0.25">
      <c r="A15" s="48">
        <v>7</v>
      </c>
      <c r="B15" s="55" t="s">
        <v>88</v>
      </c>
      <c r="C15" s="28" t="s">
        <v>112</v>
      </c>
      <c r="D15" s="27" t="s">
        <v>144</v>
      </c>
      <c r="E15" s="12" t="s">
        <v>28</v>
      </c>
      <c r="F15" s="34" t="str">
        <f>_xlfn.XLOOKUP(E15, lentelės!A2:A7, lentelės!B2:B7, "Nėra atitikmens")</f>
        <v>vidutinė tikimybė</v>
      </c>
      <c r="G15" s="37">
        <f>_xlfn.XLOOKUP(F15, lentelės!B2:B7, lentelės!C2:C7, "Nėra atitikmens")</f>
        <v>3</v>
      </c>
      <c r="H15" s="12" t="s">
        <v>114</v>
      </c>
      <c r="I15" s="28" t="s">
        <v>145</v>
      </c>
      <c r="J15" s="36" t="str">
        <f>_xlfn.XLOOKUP(H15, lentelės!E3:E7, lentelės!F3:F7, "Nėra atitikmens")</f>
        <v>katastrofinis</v>
      </c>
      <c r="K15" s="39">
        <f>_xlfn.XLOOKUP(J15, lentelės!F3:F7, lentelės!G3:G7, "Nėra atitikmens")</f>
        <v>5</v>
      </c>
      <c r="L15" s="28" t="s">
        <v>176</v>
      </c>
      <c r="M15" s="28" t="s">
        <v>111</v>
      </c>
      <c r="N15" s="13" t="s">
        <v>64</v>
      </c>
      <c r="O15" s="42" t="str">
        <f>_xlfn.XLOOKUP(N15, lentelės!E9:E13, lentelės!F9:F13, "Nėra atitikmens")</f>
        <v>didelis</v>
      </c>
      <c r="P15" s="39">
        <f>_xlfn.XLOOKUP(O15, lentelės!F9:F13, lentelės!G9:G13, "Nėra atitikmens")</f>
        <v>3</v>
      </c>
      <c r="Q15" s="29" t="s">
        <v>146</v>
      </c>
      <c r="R15" s="26" t="s">
        <v>147</v>
      </c>
      <c r="S15" s="26" t="s">
        <v>148</v>
      </c>
      <c r="T15" s="26" t="s">
        <v>149</v>
      </c>
      <c r="U15" s="13" t="s">
        <v>57</v>
      </c>
      <c r="V15" s="42" t="str">
        <f>_xlfn.XLOOKUP(U15, lentelės!E9:E13, lentelės!F9:F13, "Nėra atitikmens")</f>
        <v>katastrofinis</v>
      </c>
      <c r="W15" s="43">
        <f>_xlfn.XLOOKUP(V15, lentelės!F9:F13, lentelės!G9:G13, "Nėra atitikmens")</f>
        <v>5</v>
      </c>
      <c r="X15" s="29" t="s">
        <v>117</v>
      </c>
      <c r="Y15" s="13" t="s">
        <v>43</v>
      </c>
      <c r="Z15" s="42" t="str">
        <f>_xlfn.XLOOKUP(Y15, lentelės!E15:E19, lentelės!F15:F19, "Nėra atitikmens")</f>
        <v>katastrofinis</v>
      </c>
      <c r="AA15" s="46">
        <f>_xlfn.XLOOKUP(Z15, lentelės!F15:F19, lentelės!G15:G19, "Nėra atitikmens")</f>
        <v>5</v>
      </c>
      <c r="AB15" s="45">
        <f t="shared" si="3"/>
        <v>3</v>
      </c>
      <c r="AC15" s="34">
        <f t="shared" si="4"/>
        <v>5</v>
      </c>
      <c r="AD15" s="34">
        <f t="shared" si="5"/>
        <v>5</v>
      </c>
      <c r="AE15" s="34">
        <f t="shared" si="6"/>
        <v>5</v>
      </c>
      <c r="AF15" s="11" t="str">
        <f t="shared" ref="AF15:AF35" si="8">IF(OR(AND(AB15=1,AC15&lt;=3),AND(AB15=2,AC15&lt;=1),AND(AB15=3,AC15&lt;=1),AND(AB15=4,AC15=1)),"Priimtina rizika",
IF(OR(AND(AB15=1,AC15=4),AND(AB15=2,AC15=2),AND(AB15=2,AC15=3),AND(AB15=3,AC15=2),AND(AB15=4,AC15=2),AND(AB15=5,AC15=1)),"Vidutinė rizika",
IF(OR(AND(AB15=1,AC15=5),AND(AB15=2,AC15=4),AND(AB15=2,AC15=5),AND(AB15=3,AC15=3),AND(AB15=3,AC15=4),AND(AB15=4,AC15=3),AND(AB15=5,AC15=2)),"Didelė rizika",
IF(OR(AND(AB15=3,AC15=5),AND(AB15=4,AC15=4),AND(AB15=4,AC15=5),AND(AB15=5,AC15=3),AND(AB15=5,AC15=4),AND(AB15=5,AC15=5)),"Labai didelė rizika",
"Neapibrėžta rizika"))))</f>
        <v>Labai didelė rizika</v>
      </c>
      <c r="AG15" s="11" t="str">
        <f t="shared" ref="AG15:AG35" si="9">IF(OR(AND(AB15=1,AD15&lt;=3),AND(AB15=2,AD15&lt;=1),AND(AB15=3,AD15&lt;=1),AND(AB15=4,AD15=1)),"Priimtina rizika",
IF(OR(AND(AB15=1,AD15=4),AND(AB15=2,AD15=2),AND(AB15=2,AD15=3),AND(AB15=3,AD15=2),AND(AB15=4,AD15=2),AND(AB15=5,AD15=1)),"Vidutinė rizika",
IF(OR(AND(AB15=1,AD15=5),AND(AB15=2,AD15=4),AND(AB15=2,AD15=5),AND(AB15=3,AD15=3),AND(AB15=3,AD15=4),AND(AB15=4,AD15=3),AND(AB15=5,AD15=2)),"Didelė rizika",
IF(OR(AND(AB15=3,AD15=5),AND(AB15=4,AD15=4),AND(AB15=4,AD15=5),AND(AB15=5,AD15=3),AND(AB15=5,AD15=4),AND(AB15=5,AD15=5)),"Labai didelė rizika",
"Neapibrėžta rizika"))))</f>
        <v>Labai didelė rizika</v>
      </c>
      <c r="AH15" s="31" t="str">
        <f t="shared" ref="AH15:AH35" si="10">IF(OR(AND(AB15=1,AE15&lt;=3),AND(AB15=2,AE15&lt;=1),AND(AB15=3,AE15&lt;=1),AND(AB15=4,AE15=1)),"Priimtina rizika",
IF(OR(AND(AB15=1,AE15=4),AND(AB15=2,AE15=2),AND(AB15=3,AE15=2),AND(AB15=4,AE15=2),AND(AB15=5,AE15=1)),"Vidutinė rizika",
IF(OR(AND(AB15=1,AE15=5),AND(AB15=2,AE15=4),AND(AB15=2,AE15=5),AND(AB15=3,AE15=3),AND(AB15=3,AE15=4),AND(AB15=4,AE15=3),AND(AB15=5,AE15=2)),"Didelė rizika",
IF(OR(AND(AB15=3,AE15=5),AND(AB15=4,AE15=4),AND(AB15=4,AE15=5),AND(AB15=5,AE15=3),AND(AB15=5,AE15=4),AND(AB15=5,AE15=5)),"Labai didelė rizika",
"Neapibrėžta rizika"))))</f>
        <v>Labai didelė rizika</v>
      </c>
      <c r="AI15" s="33" t="str">
        <f t="shared" si="7"/>
        <v>Labai didelė rizika</v>
      </c>
    </row>
    <row r="16" spans="1:35" s="4" customFormat="1" ht="40.15" customHeight="1" thickBot="1" x14ac:dyDescent="0.25">
      <c r="A16" s="48">
        <v>8</v>
      </c>
      <c r="B16" s="56" t="s">
        <v>76</v>
      </c>
      <c r="C16" s="28" t="s">
        <v>100</v>
      </c>
      <c r="D16" s="27" t="s">
        <v>150</v>
      </c>
      <c r="E16" s="12" t="s">
        <v>23</v>
      </c>
      <c r="F16" s="34" t="str">
        <f>_xlfn.XLOOKUP(E16, lentelės!A2:A7, lentelės!B2:B7, "Nėra atitikmens")</f>
        <v>didelė tikimybė</v>
      </c>
      <c r="G16" s="37">
        <f>_xlfn.XLOOKUP(F16, lentelės!B2:B7, lentelės!C2:C7, "Nėra atitikmens")</f>
        <v>4</v>
      </c>
      <c r="H16" s="12" t="s">
        <v>120</v>
      </c>
      <c r="I16" s="28" t="s">
        <v>151</v>
      </c>
      <c r="J16" s="36" t="str">
        <f>_xlfn.XLOOKUP(H16, lentelės!E3:E7, lentelės!F3:F7, "Nėra atitikmens")</f>
        <v>nereikšmingas</v>
      </c>
      <c r="K16" s="39">
        <f>_xlfn.XLOOKUP(J16, lentelės!F3:F7, lentelės!G3:G7, "Nėra atitikmens")</f>
        <v>1</v>
      </c>
      <c r="L16" s="28" t="s">
        <v>105</v>
      </c>
      <c r="M16" s="28" t="s">
        <v>111</v>
      </c>
      <c r="N16" s="13" t="s">
        <v>56</v>
      </c>
      <c r="O16" s="42" t="str">
        <f>_xlfn.XLOOKUP(N16, lentelės!E9:E13, lentelės!F9:F13, "Nėra atitikmens")</f>
        <v>nereikšmingas</v>
      </c>
      <c r="P16" s="39">
        <f>_xlfn.XLOOKUP(O16, lentelės!F9:F13, lentelės!G9:G13, "Nėra atitikmens")</f>
        <v>1</v>
      </c>
      <c r="Q16" s="29" t="s">
        <v>152</v>
      </c>
      <c r="R16" s="26" t="s">
        <v>111</v>
      </c>
      <c r="S16" s="26" t="s">
        <v>111</v>
      </c>
      <c r="T16" s="26" t="s">
        <v>111</v>
      </c>
      <c r="U16" s="13" t="s">
        <v>56</v>
      </c>
      <c r="V16" s="42" t="str">
        <f>_xlfn.XLOOKUP(U16, lentelės!E9:E13, lentelės!F9:F13, "Nėra atitikmens")</f>
        <v>nereikšmingas</v>
      </c>
      <c r="W16" s="43">
        <f>_xlfn.XLOOKUP(V16, lentelės!F9:F13, lentelės!G9:G13, "Nėra atitikmens")</f>
        <v>1</v>
      </c>
      <c r="X16" s="29" t="s">
        <v>153</v>
      </c>
      <c r="Y16" s="13" t="s">
        <v>133</v>
      </c>
      <c r="Z16" s="42" t="str">
        <f>_xlfn.XLOOKUP(Y16, lentelės!E15:E19, lentelės!F15:F19, "Nėra atitikmens")</f>
        <v>didelis</v>
      </c>
      <c r="AA16" s="46">
        <f>_xlfn.XLOOKUP(Z16, lentelės!F15:F19, lentelės!G15:G19, "Nėra atitikmens")</f>
        <v>3</v>
      </c>
      <c r="AB16" s="45">
        <f t="shared" si="3"/>
        <v>4</v>
      </c>
      <c r="AC16" s="34">
        <f t="shared" si="4"/>
        <v>1</v>
      </c>
      <c r="AD16" s="34">
        <f t="shared" si="5"/>
        <v>1</v>
      </c>
      <c r="AE16" s="34">
        <f t="shared" si="6"/>
        <v>3</v>
      </c>
      <c r="AF16" s="11" t="str">
        <f t="shared" si="8"/>
        <v>Priimtina rizika</v>
      </c>
      <c r="AG16" s="11" t="str">
        <f t="shared" si="9"/>
        <v>Priimtina rizika</v>
      </c>
      <c r="AH16" s="31" t="str">
        <f t="shared" si="10"/>
        <v>Didelė rizika</v>
      </c>
      <c r="AI16" s="33" t="str">
        <f t="shared" si="7"/>
        <v>Priimtina rizika</v>
      </c>
    </row>
    <row r="17" spans="1:35" s="4" customFormat="1" ht="40.15" customHeight="1" thickBot="1" x14ac:dyDescent="0.25">
      <c r="A17" s="48">
        <v>9</v>
      </c>
      <c r="B17" s="57" t="s">
        <v>77</v>
      </c>
      <c r="C17" s="28" t="s">
        <v>100</v>
      </c>
      <c r="D17" s="27" t="s">
        <v>159</v>
      </c>
      <c r="E17" s="12" t="s">
        <v>23</v>
      </c>
      <c r="F17" s="34" t="str">
        <f>_xlfn.XLOOKUP(E17, lentelės!A2:A7, lentelės!B2:B7, "Nėra atitikmens")</f>
        <v>didelė tikimybė</v>
      </c>
      <c r="G17" s="37">
        <f>_xlfn.XLOOKUP(F17, lentelės!B2:B7, lentelės!C2:C7, "Nėra atitikmens")</f>
        <v>4</v>
      </c>
      <c r="H17" s="12" t="s">
        <v>120</v>
      </c>
      <c r="I17" s="28" t="s">
        <v>151</v>
      </c>
      <c r="J17" s="36" t="str">
        <f>_xlfn.XLOOKUP(H17, lentelės!E3:E7, lentelės!F3:F7, "Nėra atitikmens")</f>
        <v>nereikšmingas</v>
      </c>
      <c r="K17" s="39">
        <f>_xlfn.XLOOKUP(J17, lentelės!F3:F7, lentelės!G3:G7, "Nėra atitikmens")</f>
        <v>1</v>
      </c>
      <c r="L17" s="28" t="s">
        <v>105</v>
      </c>
      <c r="M17" s="28" t="s">
        <v>111</v>
      </c>
      <c r="N17" s="13" t="s">
        <v>56</v>
      </c>
      <c r="O17" s="42" t="str">
        <f>_xlfn.XLOOKUP(N17, lentelės!E9:E13, lentelės!F9:F13, "Nėra atitikmens")</f>
        <v>nereikšmingas</v>
      </c>
      <c r="P17" s="39">
        <f>_xlfn.XLOOKUP(O17, lentelės!F9:F13, lentelės!G9:G13, "Nėra atitikmens")</f>
        <v>1</v>
      </c>
      <c r="Q17" s="29" t="s">
        <v>111</v>
      </c>
      <c r="R17" s="26" t="s">
        <v>111</v>
      </c>
      <c r="S17" s="26" t="s">
        <v>111</v>
      </c>
      <c r="T17" s="26" t="s">
        <v>111</v>
      </c>
      <c r="U17" s="13" t="s">
        <v>56</v>
      </c>
      <c r="V17" s="42" t="str">
        <f>_xlfn.XLOOKUP(U17, lentelės!E9:E13, lentelės!F9:F13, "Nėra atitikmens")</f>
        <v>nereikšmingas</v>
      </c>
      <c r="W17" s="43">
        <f>_xlfn.XLOOKUP(V17, lentelės!F9:F13, lentelės!G9:G13, "Nėra atitikmens")</f>
        <v>1</v>
      </c>
      <c r="X17" s="29" t="s">
        <v>154</v>
      </c>
      <c r="Y17" s="13" t="s">
        <v>133</v>
      </c>
      <c r="Z17" s="42" t="str">
        <f>_xlfn.XLOOKUP(Y17, lentelės!E15:E19, lentelės!F15:F19, "Nėra atitikmens")</f>
        <v>didelis</v>
      </c>
      <c r="AA17" s="46">
        <f>_xlfn.XLOOKUP(Z17, lentelės!F15:F19, lentelės!G15:G19, "Nėra atitikmens")</f>
        <v>3</v>
      </c>
      <c r="AB17" s="45">
        <f t="shared" si="3"/>
        <v>4</v>
      </c>
      <c r="AC17" s="34">
        <f t="shared" si="4"/>
        <v>1</v>
      </c>
      <c r="AD17" s="34">
        <f t="shared" si="5"/>
        <v>1</v>
      </c>
      <c r="AE17" s="34">
        <f t="shared" si="6"/>
        <v>3</v>
      </c>
      <c r="AF17" s="11" t="str">
        <f t="shared" si="8"/>
        <v>Priimtina rizika</v>
      </c>
      <c r="AG17" s="11" t="str">
        <f t="shared" si="9"/>
        <v>Priimtina rizika</v>
      </c>
      <c r="AH17" s="31" t="str">
        <f t="shared" si="10"/>
        <v>Didelė rizika</v>
      </c>
      <c r="AI17" s="33" t="str">
        <f t="shared" si="7"/>
        <v>Priimtina rizika</v>
      </c>
    </row>
    <row r="18" spans="1:35" s="4" customFormat="1" ht="40.15" customHeight="1" thickBot="1" x14ac:dyDescent="0.25">
      <c r="A18" s="48">
        <v>10</v>
      </c>
      <c r="B18" s="58" t="s">
        <v>78</v>
      </c>
      <c r="C18" s="28" t="s">
        <v>100</v>
      </c>
      <c r="D18" s="27" t="s">
        <v>158</v>
      </c>
      <c r="E18" s="12" t="s">
        <v>23</v>
      </c>
      <c r="F18" s="34" t="str">
        <f>_xlfn.XLOOKUP(E18, lentelės!A2:A7, lentelės!B2:B7, "Nėra atitikmens")</f>
        <v>didelė tikimybė</v>
      </c>
      <c r="G18" s="37">
        <f>_xlfn.XLOOKUP(F18, lentelės!B2:B7, lentelės!C2:C7, "Nėra atitikmens")</f>
        <v>4</v>
      </c>
      <c r="H18" s="12" t="s">
        <v>120</v>
      </c>
      <c r="I18" s="28" t="s">
        <v>145</v>
      </c>
      <c r="J18" s="36" t="str">
        <f>_xlfn.XLOOKUP(H18, lentelės!E3:E7, lentelės!F3:F7, "Nėra atitikmens")</f>
        <v>nereikšmingas</v>
      </c>
      <c r="K18" s="39">
        <f>_xlfn.XLOOKUP(J18, lentelės!F3:F7, lentelės!G3:G7, "Nėra atitikmens")</f>
        <v>1</v>
      </c>
      <c r="L18" s="28" t="s">
        <v>105</v>
      </c>
      <c r="M18" s="28" t="s">
        <v>111</v>
      </c>
      <c r="N18" s="13" t="s">
        <v>56</v>
      </c>
      <c r="O18" s="42" t="str">
        <f>_xlfn.XLOOKUP(N18, lentelės!E9:E13, lentelės!F9:F13, "Nėra atitikmens")</f>
        <v>nereikšmingas</v>
      </c>
      <c r="P18" s="39">
        <f>_xlfn.XLOOKUP(O18, lentelės!F9:F13, lentelės!G9:G13, "Nėra atitikmens")</f>
        <v>1</v>
      </c>
      <c r="Q18" s="29" t="s">
        <v>111</v>
      </c>
      <c r="R18" s="26" t="s">
        <v>111</v>
      </c>
      <c r="S18" s="26" t="s">
        <v>111</v>
      </c>
      <c r="T18" s="26" t="s">
        <v>111</v>
      </c>
      <c r="U18" s="13" t="s">
        <v>56</v>
      </c>
      <c r="V18" s="42" t="str">
        <f>_xlfn.XLOOKUP(U18, lentelės!E9:E13, lentelės!F9:F13, "Nėra atitikmens")</f>
        <v>nereikšmingas</v>
      </c>
      <c r="W18" s="43">
        <f>_xlfn.XLOOKUP(V18, lentelės!F9:F13, lentelės!G9:G13, "Nėra atitikmens")</f>
        <v>1</v>
      </c>
      <c r="X18" s="29" t="s">
        <v>155</v>
      </c>
      <c r="Y18" s="13" t="s">
        <v>133</v>
      </c>
      <c r="Z18" s="42" t="str">
        <f>_xlfn.XLOOKUP(Y18, lentelės!E15:E19, lentelės!F15:F19, "Nėra atitikmens")</f>
        <v>didelis</v>
      </c>
      <c r="AA18" s="46">
        <f>_xlfn.XLOOKUP(Z18, lentelės!F15:F19, lentelės!G15:G19, "Nėra atitikmens")</f>
        <v>3</v>
      </c>
      <c r="AB18" s="45">
        <f t="shared" si="3"/>
        <v>4</v>
      </c>
      <c r="AC18" s="34">
        <f t="shared" si="4"/>
        <v>1</v>
      </c>
      <c r="AD18" s="34">
        <f t="shared" si="5"/>
        <v>1</v>
      </c>
      <c r="AE18" s="34">
        <f t="shared" si="6"/>
        <v>3</v>
      </c>
      <c r="AF18" s="11" t="str">
        <f t="shared" si="8"/>
        <v>Priimtina rizika</v>
      </c>
      <c r="AG18" s="11" t="str">
        <f t="shared" si="9"/>
        <v>Priimtina rizika</v>
      </c>
      <c r="AH18" s="31" t="str">
        <f t="shared" si="10"/>
        <v>Didelė rizika</v>
      </c>
      <c r="AI18" s="33" t="str">
        <f t="shared" si="7"/>
        <v>Priimtina rizika</v>
      </c>
    </row>
    <row r="19" spans="1:35" s="4" customFormat="1" ht="40.15" customHeight="1" thickBot="1" x14ac:dyDescent="0.25">
      <c r="A19" s="48">
        <v>11</v>
      </c>
      <c r="B19" s="58" t="s">
        <v>79</v>
      </c>
      <c r="C19" s="28" t="s">
        <v>100</v>
      </c>
      <c r="D19" s="27" t="s">
        <v>157</v>
      </c>
      <c r="E19" s="12" t="s">
        <v>23</v>
      </c>
      <c r="F19" s="34" t="str">
        <f>_xlfn.XLOOKUP(E19, lentelės!A2:A7, lentelės!B2:B7, "Nėra atitikmens")</f>
        <v>didelė tikimybė</v>
      </c>
      <c r="G19" s="37">
        <f>_xlfn.XLOOKUP(F19, lentelės!B2:B7, lentelės!C2:C7, "Nėra atitikmens")</f>
        <v>4</v>
      </c>
      <c r="H19" s="12" t="s">
        <v>120</v>
      </c>
      <c r="I19" s="28" t="s">
        <v>145</v>
      </c>
      <c r="J19" s="36" t="str">
        <f>_xlfn.XLOOKUP(H19, lentelės!E3:E7, lentelės!F3:F7, "Nėra atitikmens")</f>
        <v>nereikšmingas</v>
      </c>
      <c r="K19" s="39">
        <f>_xlfn.XLOOKUP(J19, lentelės!F3:F7, lentelės!G3:G7, "Nėra atitikmens")</f>
        <v>1</v>
      </c>
      <c r="L19" s="28" t="s">
        <v>105</v>
      </c>
      <c r="M19" s="28" t="s">
        <v>111</v>
      </c>
      <c r="N19" s="13" t="s">
        <v>56</v>
      </c>
      <c r="O19" s="42" t="str">
        <f>_xlfn.XLOOKUP(N19, lentelės!E9:E13, lentelės!F9:F13, "Nėra atitikmens")</f>
        <v>nereikšmingas</v>
      </c>
      <c r="P19" s="39">
        <f>_xlfn.XLOOKUP(O19, lentelės!F9:F13, lentelės!G9:G13, "Nėra atitikmens")</f>
        <v>1</v>
      </c>
      <c r="Q19" s="29" t="s">
        <v>111</v>
      </c>
      <c r="R19" s="26" t="s">
        <v>111</v>
      </c>
      <c r="S19" s="26" t="s">
        <v>111</v>
      </c>
      <c r="T19" s="26" t="s">
        <v>111</v>
      </c>
      <c r="U19" s="13" t="s">
        <v>56</v>
      </c>
      <c r="V19" s="42" t="str">
        <f>_xlfn.XLOOKUP(U19, lentelės!E9:E13, lentelės!F9:F13, "Nėra atitikmens")</f>
        <v>nereikšmingas</v>
      </c>
      <c r="W19" s="43">
        <f>_xlfn.XLOOKUP(V19, lentelės!F9:F13, lentelės!G9:G13, "Nėra atitikmens")</f>
        <v>1</v>
      </c>
      <c r="X19" s="29" t="s">
        <v>156</v>
      </c>
      <c r="Y19" s="13" t="s">
        <v>133</v>
      </c>
      <c r="Z19" s="42" t="str">
        <f>_xlfn.XLOOKUP(Y19, lentelės!E15:E19, lentelės!F15:F19, "Nėra atitikmens")</f>
        <v>didelis</v>
      </c>
      <c r="AA19" s="46">
        <f>_xlfn.XLOOKUP(Z19, lentelės!F15:F19, lentelės!G15:G19, "Nėra atitikmens")</f>
        <v>3</v>
      </c>
      <c r="AB19" s="45">
        <f t="shared" si="3"/>
        <v>4</v>
      </c>
      <c r="AC19" s="34">
        <f t="shared" si="4"/>
        <v>1</v>
      </c>
      <c r="AD19" s="34">
        <f t="shared" si="5"/>
        <v>1</v>
      </c>
      <c r="AE19" s="34">
        <f t="shared" si="6"/>
        <v>3</v>
      </c>
      <c r="AF19" s="11" t="str">
        <f t="shared" si="8"/>
        <v>Priimtina rizika</v>
      </c>
      <c r="AG19" s="11" t="str">
        <f t="shared" si="9"/>
        <v>Priimtina rizika</v>
      </c>
      <c r="AH19" s="31" t="str">
        <f t="shared" si="10"/>
        <v>Didelė rizika</v>
      </c>
      <c r="AI19" s="33" t="str">
        <f t="shared" si="7"/>
        <v>Priimtina rizika</v>
      </c>
    </row>
    <row r="20" spans="1:35" s="4" customFormat="1" ht="40.15" customHeight="1" thickBot="1" x14ac:dyDescent="0.25">
      <c r="A20" s="48">
        <v>12</v>
      </c>
      <c r="B20" s="58" t="s">
        <v>80</v>
      </c>
      <c r="C20" s="28" t="s">
        <v>100</v>
      </c>
      <c r="D20" s="27" t="s">
        <v>160</v>
      </c>
      <c r="E20" s="12" t="s">
        <v>23</v>
      </c>
      <c r="F20" s="34" t="str">
        <f>_xlfn.XLOOKUP(E20, lentelės!A2:A7, lentelės!B2:B7, "Nėra atitikmens")</f>
        <v>didelė tikimybė</v>
      </c>
      <c r="G20" s="37">
        <f>_xlfn.XLOOKUP(F20, lentelės!B2:B7, lentelės!C2:C7, "Nėra atitikmens")</f>
        <v>4</v>
      </c>
      <c r="H20" s="12" t="s">
        <v>120</v>
      </c>
      <c r="I20" s="28" t="s">
        <v>145</v>
      </c>
      <c r="J20" s="36" t="str">
        <f>_xlfn.XLOOKUP(H20, lentelės!E3:E7, lentelės!F3:F7, "Nėra atitikmens")</f>
        <v>nereikšmingas</v>
      </c>
      <c r="K20" s="39">
        <f>_xlfn.XLOOKUP(J20, lentelės!F3:F7, lentelės!G3:G7, "Nėra atitikmens")</f>
        <v>1</v>
      </c>
      <c r="L20" s="28" t="s">
        <v>105</v>
      </c>
      <c r="M20" s="28" t="s">
        <v>111</v>
      </c>
      <c r="N20" s="13" t="s">
        <v>63</v>
      </c>
      <c r="O20" s="42" t="str">
        <f>_xlfn.XLOOKUP(N20, lentelės!E9:E13, lentelės!F9:F13, "Nėra atitikmens")</f>
        <v>ribotas</v>
      </c>
      <c r="P20" s="39">
        <f>_xlfn.XLOOKUP(O20, lentelės!F9:F13, lentelės!G9:G13, "Nėra atitikmens")</f>
        <v>2</v>
      </c>
      <c r="Q20" s="29" t="s">
        <v>111</v>
      </c>
      <c r="R20" s="26" t="s">
        <v>161</v>
      </c>
      <c r="S20" s="26" t="s">
        <v>161</v>
      </c>
      <c r="T20" s="26" t="s">
        <v>161</v>
      </c>
      <c r="U20" s="13" t="s">
        <v>64</v>
      </c>
      <c r="V20" s="42" t="str">
        <f>_xlfn.XLOOKUP(U20, lentelės!E9:E13, lentelės!F9:F13, "Nėra atitikmens")</f>
        <v>didelis</v>
      </c>
      <c r="W20" s="43">
        <f>_xlfn.XLOOKUP(V20, lentelės!F9:F13, lentelės!G9:G13, "Nėra atitikmens")</f>
        <v>3</v>
      </c>
      <c r="X20" s="29" t="s">
        <v>162</v>
      </c>
      <c r="Y20" s="13" t="s">
        <v>133</v>
      </c>
      <c r="Z20" s="42" t="str">
        <f>_xlfn.XLOOKUP(Y20, lentelės!E15:E19, lentelės!F15:F19, "Nėra atitikmens")</f>
        <v>didelis</v>
      </c>
      <c r="AA20" s="46">
        <f>_xlfn.XLOOKUP(Z20, lentelės!F15:F19, lentelės!G15:G19, "Nėra atitikmens")</f>
        <v>3</v>
      </c>
      <c r="AB20" s="45">
        <f t="shared" si="3"/>
        <v>4</v>
      </c>
      <c r="AC20" s="34">
        <f t="shared" si="4"/>
        <v>1</v>
      </c>
      <c r="AD20" s="34">
        <f t="shared" si="5"/>
        <v>3</v>
      </c>
      <c r="AE20" s="34">
        <f t="shared" si="6"/>
        <v>3</v>
      </c>
      <c r="AF20" s="11" t="str">
        <f t="shared" si="8"/>
        <v>Priimtina rizika</v>
      </c>
      <c r="AG20" s="11" t="str">
        <f t="shared" si="9"/>
        <v>Didelė rizika</v>
      </c>
      <c r="AH20" s="31" t="str">
        <f t="shared" si="10"/>
        <v>Didelė rizika</v>
      </c>
      <c r="AI20" s="33" t="str">
        <f t="shared" si="7"/>
        <v>Didelė rizika</v>
      </c>
    </row>
    <row r="21" spans="1:35" s="4" customFormat="1" ht="40.15" customHeight="1" thickBot="1" x14ac:dyDescent="0.25">
      <c r="A21" s="48">
        <v>13</v>
      </c>
      <c r="B21" s="58" t="s">
        <v>81</v>
      </c>
      <c r="C21" s="28" t="s">
        <v>112</v>
      </c>
      <c r="D21" s="27" t="s">
        <v>165</v>
      </c>
      <c r="E21" s="12" t="s">
        <v>23</v>
      </c>
      <c r="F21" s="34" t="str">
        <f>_xlfn.XLOOKUP(E21, lentelės!A2:A7, lentelės!B2:B7, "Nėra atitikmens")</f>
        <v>didelė tikimybė</v>
      </c>
      <c r="G21" s="37">
        <f>_xlfn.XLOOKUP(F21, lentelės!B2:B7, lentelės!C2:C7, "Nėra atitikmens")</f>
        <v>4</v>
      </c>
      <c r="H21" s="12" t="s">
        <v>120</v>
      </c>
      <c r="I21" s="28" t="s">
        <v>151</v>
      </c>
      <c r="J21" s="36" t="str">
        <f>_xlfn.XLOOKUP(H21, lentelės!E3:E7, lentelės!F3:F7, "Nėra atitikmens")</f>
        <v>nereikšmingas</v>
      </c>
      <c r="K21" s="39">
        <f>_xlfn.XLOOKUP(J21, lentelės!F3:F7, lentelės!G3:G7, "Nėra atitikmens")</f>
        <v>1</v>
      </c>
      <c r="L21" s="28" t="s">
        <v>163</v>
      </c>
      <c r="M21" s="28" t="s">
        <v>164</v>
      </c>
      <c r="N21" s="13" t="s">
        <v>64</v>
      </c>
      <c r="O21" s="42" t="str">
        <f>_xlfn.XLOOKUP(N21, lentelės!E9:E13, lentelės!F9:F13, "Nėra atitikmens")</f>
        <v>didelis</v>
      </c>
      <c r="P21" s="39">
        <f>_xlfn.XLOOKUP(O21, lentelės!F9:F13, lentelės!G9:G13, "Nėra atitikmens")</f>
        <v>3</v>
      </c>
      <c r="Q21" s="29" t="s">
        <v>111</v>
      </c>
      <c r="R21" s="26" t="s">
        <v>111</v>
      </c>
      <c r="S21" s="26" t="s">
        <v>111</v>
      </c>
      <c r="T21" s="26" t="s">
        <v>111</v>
      </c>
      <c r="U21" s="13" t="s">
        <v>56</v>
      </c>
      <c r="V21" s="42" t="str">
        <f>_xlfn.XLOOKUP(U21, lentelės!E9:E13, lentelės!F9:F13, "Nėra atitikmens")</f>
        <v>nereikšmingas</v>
      </c>
      <c r="W21" s="43">
        <f>_xlfn.XLOOKUP(V21, lentelės!F9:F13, lentelės!G9:G13, "Nėra atitikmens")</f>
        <v>1</v>
      </c>
      <c r="X21" s="29" t="s">
        <v>111</v>
      </c>
      <c r="Y21" s="13" t="s">
        <v>133</v>
      </c>
      <c r="Z21" s="42" t="str">
        <f>_xlfn.XLOOKUP(Y21, lentelės!E15:E19, lentelės!F15:F19, "Nėra atitikmens")</f>
        <v>didelis</v>
      </c>
      <c r="AA21" s="46">
        <f>_xlfn.XLOOKUP(Z21, lentelės!F15:F19, lentelės!G15:G19, "Nėra atitikmens")</f>
        <v>3</v>
      </c>
      <c r="AB21" s="45">
        <f t="shared" si="3"/>
        <v>4</v>
      </c>
      <c r="AC21" s="34">
        <f t="shared" si="4"/>
        <v>1</v>
      </c>
      <c r="AD21" s="34">
        <f t="shared" si="5"/>
        <v>3</v>
      </c>
      <c r="AE21" s="34">
        <f t="shared" si="6"/>
        <v>3</v>
      </c>
      <c r="AF21" s="11" t="str">
        <f t="shared" si="8"/>
        <v>Priimtina rizika</v>
      </c>
      <c r="AG21" s="11" t="str">
        <f t="shared" si="9"/>
        <v>Didelė rizika</v>
      </c>
      <c r="AH21" s="31" t="str">
        <f t="shared" si="10"/>
        <v>Didelė rizika</v>
      </c>
      <c r="AI21" s="33" t="str">
        <f t="shared" si="7"/>
        <v>Didelė rizika</v>
      </c>
    </row>
    <row r="22" spans="1:35" s="4" customFormat="1" ht="40.15" customHeight="1" thickBot="1" x14ac:dyDescent="0.25">
      <c r="A22" s="48">
        <v>14</v>
      </c>
      <c r="B22" s="58" t="s">
        <v>82</v>
      </c>
      <c r="C22" s="28" t="s">
        <v>112</v>
      </c>
      <c r="D22" s="27" t="s">
        <v>166</v>
      </c>
      <c r="E22" s="12" t="s">
        <v>28</v>
      </c>
      <c r="F22" s="34" t="str">
        <f>_xlfn.XLOOKUP(E22, lentelės!A2:A7, lentelės!B2:B7, "Nėra atitikmens")</f>
        <v>vidutinė tikimybė</v>
      </c>
      <c r="G22" s="37">
        <f>_xlfn.XLOOKUP(F22, lentelės!B2:B7, lentelės!C2:C7, "Nėra atitikmens")</f>
        <v>3</v>
      </c>
      <c r="H22" s="12" t="s">
        <v>120</v>
      </c>
      <c r="I22" s="28" t="s">
        <v>151</v>
      </c>
      <c r="J22" s="36" t="str">
        <f>_xlfn.XLOOKUP(H22, lentelės!E3:E7, lentelės!F3:F7, "Nėra atitikmens")</f>
        <v>nereikšmingas</v>
      </c>
      <c r="K22" s="39">
        <f>_xlfn.XLOOKUP(J22, lentelės!F3:F7, lentelės!G3:G7, "Nėra atitikmens")</f>
        <v>1</v>
      </c>
      <c r="L22" s="28" t="s">
        <v>174</v>
      </c>
      <c r="M22" s="28" t="s">
        <v>169</v>
      </c>
      <c r="N22" s="13" t="s">
        <v>58</v>
      </c>
      <c r="O22" s="42" t="str">
        <f>_xlfn.XLOOKUP(N22, lentelės!E9:E13, lentelės!F9:F13, "Nėra atitikmens")</f>
        <v>labai didelis</v>
      </c>
      <c r="P22" s="39">
        <f>_xlfn.XLOOKUP(O22, lentelės!F9:F13, lentelės!G9:G13, "Nėra atitikmens")</f>
        <v>4</v>
      </c>
      <c r="Q22" s="29" t="s">
        <v>111</v>
      </c>
      <c r="R22" s="26" t="s">
        <v>111</v>
      </c>
      <c r="S22" s="26" t="s">
        <v>111</v>
      </c>
      <c r="T22" s="26" t="s">
        <v>111</v>
      </c>
      <c r="U22" s="13" t="s">
        <v>56</v>
      </c>
      <c r="V22" s="42" t="str">
        <f>_xlfn.XLOOKUP(U22, lentelės!E9:E13, lentelės!F9:F13, "Nėra atitikmens")</f>
        <v>nereikšmingas</v>
      </c>
      <c r="W22" s="43">
        <f>_xlfn.XLOOKUP(V22, lentelės!F9:F13, lentelės!G9:G13, "Nėra atitikmens")</f>
        <v>1</v>
      </c>
      <c r="X22" s="29" t="s">
        <v>172</v>
      </c>
      <c r="Y22" s="13" t="s">
        <v>133</v>
      </c>
      <c r="Z22" s="42" t="str">
        <f>_xlfn.XLOOKUP(Y22, lentelės!E15:E19, lentelės!F15:F19, "Nėra atitikmens")</f>
        <v>didelis</v>
      </c>
      <c r="AA22" s="46">
        <f>_xlfn.XLOOKUP(Z22, lentelės!F15:F19, lentelės!G15:G19, "Nėra atitikmens")</f>
        <v>3</v>
      </c>
      <c r="AB22" s="45">
        <f t="shared" si="3"/>
        <v>3</v>
      </c>
      <c r="AC22" s="34">
        <f t="shared" si="4"/>
        <v>1</v>
      </c>
      <c r="AD22" s="34">
        <f t="shared" si="5"/>
        <v>4</v>
      </c>
      <c r="AE22" s="34">
        <f t="shared" si="6"/>
        <v>3</v>
      </c>
      <c r="AF22" s="11" t="str">
        <f t="shared" si="8"/>
        <v>Priimtina rizika</v>
      </c>
      <c r="AG22" s="11" t="str">
        <f t="shared" si="9"/>
        <v>Didelė rizika</v>
      </c>
      <c r="AH22" s="31" t="str">
        <f t="shared" si="10"/>
        <v>Didelė rizika</v>
      </c>
      <c r="AI22" s="33" t="str">
        <f t="shared" si="7"/>
        <v>Didelė rizika</v>
      </c>
    </row>
    <row r="23" spans="1:35" s="4" customFormat="1" ht="40.15" customHeight="1" thickBot="1" x14ac:dyDescent="0.25">
      <c r="A23" s="48">
        <v>15</v>
      </c>
      <c r="B23" s="58" t="s">
        <v>83</v>
      </c>
      <c r="C23" s="28" t="s">
        <v>112</v>
      </c>
      <c r="D23" s="27" t="s">
        <v>167</v>
      </c>
      <c r="E23" s="12" t="s">
        <v>26</v>
      </c>
      <c r="F23" s="34" t="str">
        <f>_xlfn.XLOOKUP(E23, lentelės!A2:A7, lentelės!B2:B7, "Nėra atitikmens")</f>
        <v>labai didelė tikimybė</v>
      </c>
      <c r="G23" s="37">
        <f>_xlfn.XLOOKUP(F23, lentelės!B2:B7, lentelės!C2:C7, "Nėra atitikmens")</f>
        <v>5</v>
      </c>
      <c r="H23" s="12" t="s">
        <v>120</v>
      </c>
      <c r="I23" s="28" t="s">
        <v>168</v>
      </c>
      <c r="J23" s="36" t="str">
        <f>_xlfn.XLOOKUP(H23, lentelės!E3:E7, lentelės!F3:F7, "Nėra atitikmens")</f>
        <v>nereikšmingas</v>
      </c>
      <c r="K23" s="39">
        <f>_xlfn.XLOOKUP(J23, lentelės!F3:F7, lentelės!G3:G7, "Nėra atitikmens")</f>
        <v>1</v>
      </c>
      <c r="L23" s="28" t="s">
        <v>174</v>
      </c>
      <c r="M23" s="28" t="s">
        <v>170</v>
      </c>
      <c r="N23" s="13" t="s">
        <v>58</v>
      </c>
      <c r="O23" s="42" t="str">
        <f>_xlfn.XLOOKUP(N23, lentelės!E9:E13, lentelės!F9:F13, "Nėra atitikmens")</f>
        <v>labai didelis</v>
      </c>
      <c r="P23" s="39">
        <f>_xlfn.XLOOKUP(O23, lentelės!F9:F13, lentelės!G9:G13, "Nėra atitikmens")</f>
        <v>4</v>
      </c>
      <c r="Q23" s="29" t="s">
        <v>111</v>
      </c>
      <c r="R23" s="26" t="s">
        <v>111</v>
      </c>
      <c r="S23" s="26" t="s">
        <v>111</v>
      </c>
      <c r="T23" s="26" t="s">
        <v>111</v>
      </c>
      <c r="U23" s="13" t="s">
        <v>56</v>
      </c>
      <c r="V23" s="42" t="str">
        <f>_xlfn.XLOOKUP(U23, lentelės!E9:E13, lentelės!F9:F13, "Nėra atitikmens")</f>
        <v>nereikšmingas</v>
      </c>
      <c r="W23" s="43">
        <f>_xlfn.XLOOKUP(V23, lentelės!F9:F13, lentelės!G9:G13, "Nėra atitikmens")</f>
        <v>1</v>
      </c>
      <c r="X23" s="29" t="s">
        <v>171</v>
      </c>
      <c r="Y23" s="13" t="s">
        <v>133</v>
      </c>
      <c r="Z23" s="42" t="str">
        <f>_xlfn.XLOOKUP(Y23, lentelės!E15:E19, lentelės!F15:F19, "Nėra atitikmens")</f>
        <v>didelis</v>
      </c>
      <c r="AA23" s="46">
        <f>_xlfn.XLOOKUP(Z23, lentelės!F15:F19, lentelės!G15:G19, "Nėra atitikmens")</f>
        <v>3</v>
      </c>
      <c r="AB23" s="45">
        <f t="shared" si="3"/>
        <v>5</v>
      </c>
      <c r="AC23" s="34">
        <f t="shared" si="4"/>
        <v>1</v>
      </c>
      <c r="AD23" s="34">
        <f t="shared" si="5"/>
        <v>4</v>
      </c>
      <c r="AE23" s="34">
        <f t="shared" si="6"/>
        <v>3</v>
      </c>
      <c r="AF23" s="11" t="str">
        <f t="shared" si="8"/>
        <v>Vidutinė rizika</v>
      </c>
      <c r="AG23" s="11" t="str">
        <f t="shared" si="9"/>
        <v>Labai didelė rizika</v>
      </c>
      <c r="AH23" s="31" t="str">
        <f t="shared" si="10"/>
        <v>Labai didelė rizika</v>
      </c>
      <c r="AI23" s="33" t="str">
        <f t="shared" si="7"/>
        <v>Labai didelė rizika</v>
      </c>
    </row>
    <row r="24" spans="1:35" s="4" customFormat="1" ht="40.15" customHeight="1" thickBot="1" x14ac:dyDescent="0.25">
      <c r="A24" s="48">
        <v>16</v>
      </c>
      <c r="B24" s="59" t="s">
        <v>84</v>
      </c>
      <c r="C24" s="28" t="s">
        <v>100</v>
      </c>
      <c r="D24" s="27" t="s">
        <v>173</v>
      </c>
      <c r="E24" s="12" t="s">
        <v>26</v>
      </c>
      <c r="F24" s="34" t="str">
        <f>_xlfn.XLOOKUP(E24, lentelės!A2:A7, lentelės!B2:B7, "Nėra atitikmens")</f>
        <v>labai didelė tikimybė</v>
      </c>
      <c r="G24" s="37">
        <f>_xlfn.XLOOKUP(F24, lentelės!B2:B7, lentelės!C2:C7, "Nėra atitikmens")</f>
        <v>5</v>
      </c>
      <c r="H24" s="12" t="s">
        <v>102</v>
      </c>
      <c r="I24" s="28" t="s">
        <v>145</v>
      </c>
      <c r="J24" s="36" t="str">
        <f>_xlfn.XLOOKUP(H24, lentelės!E3:E7, lentelės!F3:F7, "Nėra atitikmens")</f>
        <v>ribotas</v>
      </c>
      <c r="K24" s="39">
        <f>_xlfn.XLOOKUP(J24, lentelės!F3:F7, lentelės!G3:G7, "Nėra atitikmens")</f>
        <v>2</v>
      </c>
      <c r="L24" s="28" t="s">
        <v>174</v>
      </c>
      <c r="M24" s="28" t="s">
        <v>177</v>
      </c>
      <c r="N24" s="13" t="s">
        <v>58</v>
      </c>
      <c r="O24" s="42" t="str">
        <f>_xlfn.XLOOKUP(N24, lentelės!E9:E13, lentelės!F9:F13, "Nėra atitikmens")</f>
        <v>labai didelis</v>
      </c>
      <c r="P24" s="39">
        <f>_xlfn.XLOOKUP(O24, lentelės!F9:F13, lentelės!G9:G13, "Nėra atitikmens")</f>
        <v>4</v>
      </c>
      <c r="Q24" s="29" t="s">
        <v>178</v>
      </c>
      <c r="R24" s="26" t="s">
        <v>179</v>
      </c>
      <c r="S24" s="26" t="s">
        <v>178</v>
      </c>
      <c r="T24" s="26" t="s">
        <v>178</v>
      </c>
      <c r="U24" s="13" t="s">
        <v>57</v>
      </c>
      <c r="V24" s="42" t="str">
        <f>_xlfn.XLOOKUP(U24, lentelės!E9:E13, lentelės!F9:F13, "Nėra atitikmens")</f>
        <v>katastrofinis</v>
      </c>
      <c r="W24" s="43">
        <f>_xlfn.XLOOKUP(V24, lentelės!F9:F13, lentelės!G9:G13, "Nėra atitikmens")</f>
        <v>5</v>
      </c>
      <c r="X24" s="29" t="s">
        <v>134</v>
      </c>
      <c r="Y24" s="13" t="s">
        <v>133</v>
      </c>
      <c r="Z24" s="42" t="str">
        <f>_xlfn.XLOOKUP(Y24, lentelės!E15:E19, lentelės!F15:F19, "Nėra atitikmens")</f>
        <v>didelis</v>
      </c>
      <c r="AA24" s="46">
        <f>_xlfn.XLOOKUP(Z24, lentelės!F15:F19, lentelės!G15:G19, "Nėra atitikmens")</f>
        <v>3</v>
      </c>
      <c r="AB24" s="45">
        <f t="shared" si="3"/>
        <v>5</v>
      </c>
      <c r="AC24" s="34">
        <f t="shared" si="4"/>
        <v>2</v>
      </c>
      <c r="AD24" s="34">
        <f t="shared" si="5"/>
        <v>5</v>
      </c>
      <c r="AE24" s="34">
        <f t="shared" si="6"/>
        <v>3</v>
      </c>
      <c r="AF24" s="11" t="str">
        <f t="shared" si="8"/>
        <v>Didelė rizika</v>
      </c>
      <c r="AG24" s="11" t="str">
        <f t="shared" si="9"/>
        <v>Labai didelė rizika</v>
      </c>
      <c r="AH24" s="31" t="str">
        <f t="shared" si="10"/>
        <v>Labai didelė rizika</v>
      </c>
      <c r="AI24" s="33" t="str">
        <f t="shared" si="7"/>
        <v>Labai didelė rizika</v>
      </c>
    </row>
    <row r="25" spans="1:35" s="4" customFormat="1" ht="41.25" customHeight="1" thickBot="1" x14ac:dyDescent="0.25">
      <c r="A25" s="48">
        <v>17</v>
      </c>
      <c r="B25" s="55" t="s">
        <v>89</v>
      </c>
      <c r="C25" s="28" t="s">
        <v>112</v>
      </c>
      <c r="D25" s="27" t="s">
        <v>180</v>
      </c>
      <c r="E25" s="12" t="s">
        <v>23</v>
      </c>
      <c r="F25" s="34" t="str">
        <f>_xlfn.XLOOKUP(E25, lentelės!A2:A7, lentelės!B2:B7, "Nėra atitikmens")</f>
        <v>didelė tikimybė</v>
      </c>
      <c r="G25" s="37">
        <f>_xlfn.XLOOKUP(F25, lentelės!B2:B7, lentelės!C2:C7, "Nėra atitikmens")</f>
        <v>4</v>
      </c>
      <c r="H25" s="12" t="s">
        <v>120</v>
      </c>
      <c r="I25" s="28" t="s">
        <v>151</v>
      </c>
      <c r="J25" s="36" t="str">
        <f>_xlfn.XLOOKUP(H25, lentelės!E3:E7, lentelės!F3:F7, "Nėra atitikmens")</f>
        <v>nereikšmingas</v>
      </c>
      <c r="K25" s="39">
        <f>_xlfn.XLOOKUP(J25, lentelės!F3:F7, lentelės!G3:G7, "Nėra atitikmens")</f>
        <v>1</v>
      </c>
      <c r="L25" s="28" t="s">
        <v>174</v>
      </c>
      <c r="M25" s="28" t="s">
        <v>111</v>
      </c>
      <c r="N25" s="13" t="s">
        <v>56</v>
      </c>
      <c r="O25" s="42" t="str">
        <f>_xlfn.XLOOKUP(N25, lentelės!E9:E13, lentelės!F9:F13, "Nėra atitikmens")</f>
        <v>nereikšmingas</v>
      </c>
      <c r="P25" s="39">
        <f>_xlfn.XLOOKUP(O25, lentelės!F9:F13, lentelės!G9:G13, "Nėra atitikmens")</f>
        <v>1</v>
      </c>
      <c r="Q25" s="29" t="s">
        <v>111</v>
      </c>
      <c r="R25" s="26" t="s">
        <v>111</v>
      </c>
      <c r="S25" s="26" t="s">
        <v>111</v>
      </c>
      <c r="T25" s="26" t="s">
        <v>111</v>
      </c>
      <c r="U25" s="13" t="s">
        <v>56</v>
      </c>
      <c r="V25" s="42" t="str">
        <f>_xlfn.XLOOKUP(U25, lentelės!E9:E13, lentelės!F9:F13, "Nėra atitikmens")</f>
        <v>nereikšmingas</v>
      </c>
      <c r="W25" s="43">
        <f>_xlfn.XLOOKUP(V25, lentelės!F9:F13, lentelės!G9:G13, "Nėra atitikmens")</f>
        <v>1</v>
      </c>
      <c r="X25" s="29" t="s">
        <v>134</v>
      </c>
      <c r="Y25" s="13" t="s">
        <v>181</v>
      </c>
      <c r="Z25" s="42" t="str">
        <f>_xlfn.XLOOKUP(Y25, lentelės!E15:E19, lentelės!F15:F19, "Nėra atitikmens")</f>
        <v>nereikšmingas</v>
      </c>
      <c r="AA25" s="46">
        <f>_xlfn.XLOOKUP(Z25, lentelės!F15:F19, lentelės!G15:G19, "Nėra atitikmens")</f>
        <v>1</v>
      </c>
      <c r="AB25" s="45">
        <f t="shared" si="3"/>
        <v>4</v>
      </c>
      <c r="AC25" s="34">
        <f t="shared" si="4"/>
        <v>1</v>
      </c>
      <c r="AD25" s="34">
        <f t="shared" si="5"/>
        <v>1</v>
      </c>
      <c r="AE25" s="34">
        <f t="shared" si="6"/>
        <v>1</v>
      </c>
      <c r="AF25" s="11" t="str">
        <f t="shared" si="8"/>
        <v>Priimtina rizika</v>
      </c>
      <c r="AG25" s="11" t="str">
        <f t="shared" si="9"/>
        <v>Priimtina rizika</v>
      </c>
      <c r="AH25" s="31" t="str">
        <f t="shared" si="10"/>
        <v>Priimtina rizika</v>
      </c>
      <c r="AI25" s="33" t="str">
        <f t="shared" si="7"/>
        <v>Priimtina rizika</v>
      </c>
    </row>
    <row r="26" spans="1:35" s="4" customFormat="1" ht="40.15" customHeight="1" thickBot="1" x14ac:dyDescent="0.25">
      <c r="A26" s="48">
        <v>18</v>
      </c>
      <c r="B26" s="58" t="s">
        <v>90</v>
      </c>
      <c r="C26" s="28" t="s">
        <v>100</v>
      </c>
      <c r="D26" s="27" t="s">
        <v>182</v>
      </c>
      <c r="E26" s="12" t="s">
        <v>23</v>
      </c>
      <c r="F26" s="34" t="str">
        <f>_xlfn.XLOOKUP(E26, lentelės!A2:A7, lentelės!B2:B7, "Nėra atitikmens")</f>
        <v>didelė tikimybė</v>
      </c>
      <c r="G26" s="37">
        <f>_xlfn.XLOOKUP(F26, lentelės!B2:B7, lentelės!C2:C7, "Nėra atitikmens")</f>
        <v>4</v>
      </c>
      <c r="H26" s="12" t="s">
        <v>102</v>
      </c>
      <c r="I26" s="28" t="s">
        <v>145</v>
      </c>
      <c r="J26" s="36" t="str">
        <f>_xlfn.XLOOKUP(H26, lentelės!E3:E7, lentelės!F3:F7, "Nėra atitikmens")</f>
        <v>ribotas</v>
      </c>
      <c r="K26" s="39">
        <f>_xlfn.XLOOKUP(J26, lentelės!F3:F7, lentelės!G3:G7, "Nėra atitikmens")</f>
        <v>2</v>
      </c>
      <c r="L26" s="28" t="s">
        <v>174</v>
      </c>
      <c r="M26" s="28" t="s">
        <v>177</v>
      </c>
      <c r="N26" s="13" t="s">
        <v>63</v>
      </c>
      <c r="O26" s="42" t="str">
        <f>_xlfn.XLOOKUP(N26, lentelės!E9:E13, lentelės!F9:F13, "Nėra atitikmens")</f>
        <v>ribotas</v>
      </c>
      <c r="P26" s="39">
        <f>_xlfn.XLOOKUP(O26, lentelės!F9:F13, lentelės!G9:G13, "Nėra atitikmens")</f>
        <v>2</v>
      </c>
      <c r="Q26" s="29" t="s">
        <v>111</v>
      </c>
      <c r="R26" s="26" t="s">
        <v>184</v>
      </c>
      <c r="S26" s="26" t="s">
        <v>183</v>
      </c>
      <c r="T26" s="26" t="s">
        <v>183</v>
      </c>
      <c r="U26" s="13" t="s">
        <v>63</v>
      </c>
      <c r="V26" s="42" t="str">
        <f>_xlfn.XLOOKUP(U26, lentelės!E9:E13, lentelės!F9:F13, "Nėra atitikmens")</f>
        <v>ribotas</v>
      </c>
      <c r="W26" s="43">
        <f>_xlfn.XLOOKUP(V26, lentelės!F9:F13, lentelės!G9:G13, "Nėra atitikmens")</f>
        <v>2</v>
      </c>
      <c r="X26" s="29" t="s">
        <v>111</v>
      </c>
      <c r="Y26" s="13" t="s">
        <v>181</v>
      </c>
      <c r="Z26" s="42" t="str">
        <f>_xlfn.XLOOKUP(Y26, lentelės!E15:E19, lentelės!F15:F19, "Nėra atitikmens")</f>
        <v>nereikšmingas</v>
      </c>
      <c r="AA26" s="46">
        <f>_xlfn.XLOOKUP(Z26, lentelės!F15:F19, lentelės!G15:G19, "Nėra atitikmens")</f>
        <v>1</v>
      </c>
      <c r="AB26" s="45">
        <f t="shared" si="3"/>
        <v>4</v>
      </c>
      <c r="AC26" s="34">
        <f t="shared" si="4"/>
        <v>2</v>
      </c>
      <c r="AD26" s="34">
        <f t="shared" si="5"/>
        <v>2</v>
      </c>
      <c r="AE26" s="34">
        <f t="shared" si="6"/>
        <v>1</v>
      </c>
      <c r="AF26" s="11" t="str">
        <f t="shared" si="8"/>
        <v>Vidutinė rizika</v>
      </c>
      <c r="AG26" s="11" t="str">
        <f t="shared" si="9"/>
        <v>Vidutinė rizika</v>
      </c>
      <c r="AH26" s="31" t="str">
        <f t="shared" si="10"/>
        <v>Priimtina rizika</v>
      </c>
      <c r="AI26" s="33" t="str">
        <f t="shared" si="7"/>
        <v>Vidutinė rizika</v>
      </c>
    </row>
    <row r="27" spans="1:35" s="4" customFormat="1" ht="40.15" customHeight="1" thickBot="1" x14ac:dyDescent="0.25">
      <c r="A27" s="48">
        <v>19</v>
      </c>
      <c r="B27" s="58" t="s">
        <v>98</v>
      </c>
      <c r="C27" s="28" t="s">
        <v>112</v>
      </c>
      <c r="D27" s="27" t="s">
        <v>185</v>
      </c>
      <c r="E27" s="12" t="s">
        <v>30</v>
      </c>
      <c r="F27" s="34" t="str">
        <f>_xlfn.XLOOKUP(E27, lentelės!A2:A7, lentelės!B2:B7, "Nėra atitikmens")</f>
        <v>maža tikimybė</v>
      </c>
      <c r="G27" s="37">
        <f>_xlfn.XLOOKUP(F27, lentelės!B2:B7, lentelės!C2:C7, "Nėra atitikmens")</f>
        <v>2</v>
      </c>
      <c r="H27" s="12" t="s">
        <v>120</v>
      </c>
      <c r="I27" s="28" t="s">
        <v>145</v>
      </c>
      <c r="J27" s="36" t="str">
        <f>_xlfn.XLOOKUP(H27, lentelės!E3:E7, lentelės!F3:F7, "Nėra atitikmens")</f>
        <v>nereikšmingas</v>
      </c>
      <c r="K27" s="39">
        <f>_xlfn.XLOOKUP(J27, lentelės!F3:F7, lentelės!G3:G7, "Nėra atitikmens")</f>
        <v>1</v>
      </c>
      <c r="L27" s="28" t="s">
        <v>105</v>
      </c>
      <c r="M27" s="28" t="s">
        <v>188</v>
      </c>
      <c r="N27" s="13" t="s">
        <v>63</v>
      </c>
      <c r="O27" s="42" t="str">
        <f>_xlfn.XLOOKUP(N27, lentelės!E9:E13, lentelės!F9:F13, "Nėra atitikmens")</f>
        <v>ribotas</v>
      </c>
      <c r="P27" s="39">
        <f>_xlfn.XLOOKUP(O27, lentelės!F9:F13, lentelės!G9:G13, "Nėra atitikmens")</f>
        <v>2</v>
      </c>
      <c r="Q27" s="29" t="s">
        <v>111</v>
      </c>
      <c r="R27" s="26" t="s">
        <v>111</v>
      </c>
      <c r="S27" s="26" t="s">
        <v>111</v>
      </c>
      <c r="T27" s="26" t="s">
        <v>111</v>
      </c>
      <c r="U27" s="13" t="s">
        <v>63</v>
      </c>
      <c r="V27" s="42" t="str">
        <f>_xlfn.XLOOKUP(U27, lentelės!E9:E13, lentelės!F9:F13, "Nėra atitikmens")</f>
        <v>ribotas</v>
      </c>
      <c r="W27" s="43">
        <f>_xlfn.XLOOKUP(V27, lentelės!F9:F13, lentelės!G9:G13, "Nėra atitikmens")</f>
        <v>2</v>
      </c>
      <c r="X27" s="29" t="s">
        <v>111</v>
      </c>
      <c r="Y27" s="13" t="s">
        <v>124</v>
      </c>
      <c r="Z27" s="42" t="str">
        <f>_xlfn.XLOOKUP(Y27, lentelės!E15:E19, lentelės!F15:F19, "Nėra atitikmens")</f>
        <v>labai didelis</v>
      </c>
      <c r="AA27" s="46">
        <f>_xlfn.XLOOKUP(Z27, lentelės!F15:F19, lentelės!G15:G19, "Nėra atitikmens")</f>
        <v>4</v>
      </c>
      <c r="AB27" s="45">
        <f t="shared" si="3"/>
        <v>2</v>
      </c>
      <c r="AC27" s="34">
        <f t="shared" si="4"/>
        <v>1</v>
      </c>
      <c r="AD27" s="34">
        <f t="shared" si="5"/>
        <v>2</v>
      </c>
      <c r="AE27" s="34">
        <f t="shared" si="6"/>
        <v>4</v>
      </c>
      <c r="AF27" s="11" t="str">
        <f t="shared" si="8"/>
        <v>Priimtina rizika</v>
      </c>
      <c r="AG27" s="11" t="str">
        <f t="shared" si="9"/>
        <v>Vidutinė rizika</v>
      </c>
      <c r="AH27" s="31" t="str">
        <f t="shared" si="10"/>
        <v>Didelė rizika</v>
      </c>
      <c r="AI27" s="33" t="str">
        <f t="shared" si="7"/>
        <v>Vidutinė rizika</v>
      </c>
    </row>
    <row r="28" spans="1:35" s="4" customFormat="1" ht="40.15" customHeight="1" thickBot="1" x14ac:dyDescent="0.25">
      <c r="A28" s="48">
        <v>20</v>
      </c>
      <c r="B28" s="58" t="s">
        <v>99</v>
      </c>
      <c r="C28" s="28" t="s">
        <v>100</v>
      </c>
      <c r="D28" s="27" t="s">
        <v>186</v>
      </c>
      <c r="E28" s="12" t="s">
        <v>30</v>
      </c>
      <c r="F28" s="34" t="str">
        <f>_xlfn.XLOOKUP(E28, lentelės!A2:A7, lentelės!B2:B7, "Nėra atitikmens")</f>
        <v>maža tikimybė</v>
      </c>
      <c r="G28" s="37">
        <f>_xlfn.XLOOKUP(F28, lentelės!B2:B7, lentelės!C2:C7, "Nėra atitikmens")</f>
        <v>2</v>
      </c>
      <c r="H28" s="12" t="s">
        <v>102</v>
      </c>
      <c r="I28" s="28" t="s">
        <v>145</v>
      </c>
      <c r="J28" s="36" t="str">
        <f>_xlfn.XLOOKUP(H28, lentelės!E3:E7, lentelės!F3:F7, "Nėra atitikmens")</f>
        <v>ribotas</v>
      </c>
      <c r="K28" s="39">
        <f>_xlfn.XLOOKUP(J28, lentelės!F3:F7, lentelės!G3:G7, "Nėra atitikmens")</f>
        <v>2</v>
      </c>
      <c r="L28" s="28" t="s">
        <v>187</v>
      </c>
      <c r="M28" s="28" t="s">
        <v>177</v>
      </c>
      <c r="N28" s="13" t="s">
        <v>63</v>
      </c>
      <c r="O28" s="42" t="str">
        <f>_xlfn.XLOOKUP(N28, lentelės!E9:E13, lentelės!F9:F13, "Nėra atitikmens")</f>
        <v>ribotas</v>
      </c>
      <c r="P28" s="39">
        <f>_xlfn.XLOOKUP(O28, lentelės!F9:F13, lentelės!G9:G13, "Nėra atitikmens")</f>
        <v>2</v>
      </c>
      <c r="Q28" s="29" t="s">
        <v>111</v>
      </c>
      <c r="R28" s="26" t="s">
        <v>111</v>
      </c>
      <c r="S28" s="26" t="s">
        <v>111</v>
      </c>
      <c r="T28" s="26" t="s">
        <v>111</v>
      </c>
      <c r="U28" s="13" t="s">
        <v>56</v>
      </c>
      <c r="V28" s="42" t="str">
        <f>_xlfn.XLOOKUP(U28, lentelės!E9:E13, lentelės!F9:F13, "Nėra atitikmens")</f>
        <v>nereikšmingas</v>
      </c>
      <c r="W28" s="43">
        <f>_xlfn.XLOOKUP(V28, lentelės!F9:F13, lentelės!G9:G13, "Nėra atitikmens")</f>
        <v>1</v>
      </c>
      <c r="X28" s="29" t="s">
        <v>111</v>
      </c>
      <c r="Y28" s="13" t="s">
        <v>181</v>
      </c>
      <c r="Z28" s="42" t="str">
        <f>_xlfn.XLOOKUP(Y28, lentelės!E15:E19, lentelės!F15:F19, "Nėra atitikmens")</f>
        <v>nereikšmingas</v>
      </c>
      <c r="AA28" s="46">
        <f>_xlfn.XLOOKUP(Z28, lentelės!F15:F19, lentelės!G15:G19, "Nėra atitikmens")</f>
        <v>1</v>
      </c>
      <c r="AB28" s="45">
        <f t="shared" si="3"/>
        <v>2</v>
      </c>
      <c r="AC28" s="34">
        <f t="shared" si="4"/>
        <v>2</v>
      </c>
      <c r="AD28" s="34">
        <f t="shared" si="5"/>
        <v>2</v>
      </c>
      <c r="AE28" s="34">
        <f t="shared" si="6"/>
        <v>1</v>
      </c>
      <c r="AF28" s="11" t="str">
        <f t="shared" si="8"/>
        <v>Vidutinė rizika</v>
      </c>
      <c r="AG28" s="11" t="str">
        <f t="shared" si="9"/>
        <v>Vidutinė rizika</v>
      </c>
      <c r="AH28" s="31" t="str">
        <f t="shared" si="10"/>
        <v>Priimtina rizika</v>
      </c>
      <c r="AI28" s="33" t="str">
        <f t="shared" si="7"/>
        <v>Vidutinė rizika</v>
      </c>
    </row>
    <row r="29" spans="1:35" s="4" customFormat="1" ht="40.15" customHeight="1" thickBot="1" x14ac:dyDescent="0.25">
      <c r="A29" s="48">
        <v>21</v>
      </c>
      <c r="B29" s="58" t="s">
        <v>91</v>
      </c>
      <c r="C29" s="28" t="s">
        <v>100</v>
      </c>
      <c r="D29" s="27" t="s">
        <v>189</v>
      </c>
      <c r="E29" s="12" t="s">
        <v>23</v>
      </c>
      <c r="F29" s="34" t="str">
        <f>_xlfn.XLOOKUP(E29, lentelės!A2:A7, lentelės!B2:B7, "Nėra atitikmens")</f>
        <v>didelė tikimybė</v>
      </c>
      <c r="G29" s="37">
        <f>_xlfn.XLOOKUP(F29, lentelės!B2:B7, lentelės!C2:C7, "Nėra atitikmens")</f>
        <v>4</v>
      </c>
      <c r="H29" s="12" t="s">
        <v>102</v>
      </c>
      <c r="I29" s="28" t="s">
        <v>145</v>
      </c>
      <c r="J29" s="36" t="str">
        <f>_xlfn.XLOOKUP(H29, lentelės!E3:E7, lentelės!F3:F7, "Nėra atitikmens")</f>
        <v>ribotas</v>
      </c>
      <c r="K29" s="39">
        <f>_xlfn.XLOOKUP(J29, lentelės!F3:F7, lentelės!G3:G7, "Nėra atitikmens")</f>
        <v>2</v>
      </c>
      <c r="L29" s="28" t="s">
        <v>163</v>
      </c>
      <c r="M29" s="28" t="s">
        <v>177</v>
      </c>
      <c r="N29" s="13" t="s">
        <v>64</v>
      </c>
      <c r="O29" s="42" t="str">
        <f>_xlfn.XLOOKUP(N29, lentelės!E9:E13, lentelės!F9:F13, "Nėra atitikmens")</f>
        <v>didelis</v>
      </c>
      <c r="P29" s="39">
        <f>_xlfn.XLOOKUP(O29, lentelės!F9:F13, lentelės!G9:G13, "Nėra atitikmens")</f>
        <v>3</v>
      </c>
      <c r="Q29" s="29" t="s">
        <v>111</v>
      </c>
      <c r="R29" s="26" t="s">
        <v>184</v>
      </c>
      <c r="S29" s="26" t="s">
        <v>183</v>
      </c>
      <c r="T29" s="26" t="s">
        <v>183</v>
      </c>
      <c r="U29" s="13" t="s">
        <v>64</v>
      </c>
      <c r="V29" s="42" t="str">
        <f>_xlfn.XLOOKUP(U29, lentelės!E9:E13, lentelės!F9:F13, "Nėra atitikmens")</f>
        <v>didelis</v>
      </c>
      <c r="W29" s="43">
        <f>_xlfn.XLOOKUP(V29, lentelės!F9:F13, lentelės!G9:G13, "Nėra atitikmens")</f>
        <v>3</v>
      </c>
      <c r="X29" s="29" t="s">
        <v>134</v>
      </c>
      <c r="Y29" s="13" t="s">
        <v>106</v>
      </c>
      <c r="Z29" s="42" t="str">
        <f>_xlfn.XLOOKUP(Y29, lentelės!E15:E19, lentelės!F15:F19, "Nėra atitikmens")</f>
        <v>ribotas</v>
      </c>
      <c r="AA29" s="46">
        <f>_xlfn.XLOOKUP(Z29, lentelės!F15:F19, lentelės!G15:G19, "Nėra atitikmens")</f>
        <v>2</v>
      </c>
      <c r="AB29" s="45">
        <f t="shared" si="3"/>
        <v>4</v>
      </c>
      <c r="AC29" s="34">
        <f t="shared" si="4"/>
        <v>2</v>
      </c>
      <c r="AD29" s="34">
        <f t="shared" si="5"/>
        <v>3</v>
      </c>
      <c r="AE29" s="34">
        <f t="shared" si="6"/>
        <v>2</v>
      </c>
      <c r="AF29" s="11" t="str">
        <f t="shared" si="8"/>
        <v>Vidutinė rizika</v>
      </c>
      <c r="AG29" s="11" t="str">
        <f t="shared" si="9"/>
        <v>Didelė rizika</v>
      </c>
      <c r="AH29" s="31" t="str">
        <f t="shared" si="10"/>
        <v>Vidutinė rizika</v>
      </c>
      <c r="AI29" s="33" t="str">
        <f t="shared" si="7"/>
        <v>Vidutinė rizika</v>
      </c>
    </row>
    <row r="30" spans="1:35" s="4" customFormat="1" ht="40.15" customHeight="1" thickBot="1" x14ac:dyDescent="0.25">
      <c r="A30" s="48">
        <v>22</v>
      </c>
      <c r="B30" s="58" t="s">
        <v>92</v>
      </c>
      <c r="C30" s="28" t="s">
        <v>100</v>
      </c>
      <c r="D30" s="27" t="s">
        <v>190</v>
      </c>
      <c r="E30" s="12" t="s">
        <v>28</v>
      </c>
      <c r="F30" s="34" t="str">
        <f>_xlfn.XLOOKUP(E30, lentelės!A2:A7, lentelės!B2:B7, "Nėra atitikmens")</f>
        <v>vidutinė tikimybė</v>
      </c>
      <c r="G30" s="37">
        <f>_xlfn.XLOOKUP(F30, lentelės!B2:B7, lentelės!C2:C7, "Nėra atitikmens")</f>
        <v>3</v>
      </c>
      <c r="H30" s="12" t="s">
        <v>102</v>
      </c>
      <c r="I30" s="28" t="s">
        <v>145</v>
      </c>
      <c r="J30" s="36" t="str">
        <f>_xlfn.XLOOKUP(H30, lentelės!E3:E7, lentelės!F3:F7, "Nėra atitikmens")</f>
        <v>ribotas</v>
      </c>
      <c r="K30" s="39">
        <f>_xlfn.XLOOKUP(J30, lentelės!F3:F7, lentelės!G3:G7, "Nėra atitikmens")</f>
        <v>2</v>
      </c>
      <c r="L30" s="28" t="s">
        <v>105</v>
      </c>
      <c r="M30" s="28" t="s">
        <v>177</v>
      </c>
      <c r="N30" s="13" t="s">
        <v>64</v>
      </c>
      <c r="O30" s="42" t="str">
        <f>_xlfn.XLOOKUP(N30, lentelės!E9:E13, lentelės!F9:F13, "Nėra atitikmens")</f>
        <v>didelis</v>
      </c>
      <c r="P30" s="39">
        <f>_xlfn.XLOOKUP(O30, lentelės!F9:F13, lentelės!G9:G13, "Nėra atitikmens")</f>
        <v>3</v>
      </c>
      <c r="Q30" s="29" t="s">
        <v>183</v>
      </c>
      <c r="R30" s="26" t="s">
        <v>111</v>
      </c>
      <c r="S30" s="26" t="s">
        <v>183</v>
      </c>
      <c r="T30" s="26" t="s">
        <v>184</v>
      </c>
      <c r="U30" s="13" t="s">
        <v>63</v>
      </c>
      <c r="V30" s="42" t="str">
        <f>_xlfn.XLOOKUP(U30, lentelės!E9:E13, lentelės!F9:F13, "Nėra atitikmens")</f>
        <v>ribotas</v>
      </c>
      <c r="W30" s="43">
        <f>_xlfn.XLOOKUP(V30, lentelės!F9:F13, lentelės!G9:G13, "Nėra atitikmens")</f>
        <v>2</v>
      </c>
      <c r="X30" s="29" t="s">
        <v>134</v>
      </c>
      <c r="Y30" s="13" t="s">
        <v>181</v>
      </c>
      <c r="Z30" s="42" t="str">
        <f>_xlfn.XLOOKUP(Y30, lentelės!E15:E19, lentelės!F15:F19, "Nėra atitikmens")</f>
        <v>nereikšmingas</v>
      </c>
      <c r="AA30" s="46">
        <f>_xlfn.XLOOKUP(Z30, lentelės!F15:F19, lentelės!G15:G19, "Nėra atitikmens")</f>
        <v>1</v>
      </c>
      <c r="AB30" s="45">
        <f t="shared" si="3"/>
        <v>3</v>
      </c>
      <c r="AC30" s="34">
        <f t="shared" si="4"/>
        <v>2</v>
      </c>
      <c r="AD30" s="34">
        <f t="shared" si="5"/>
        <v>3</v>
      </c>
      <c r="AE30" s="34">
        <f t="shared" si="6"/>
        <v>1</v>
      </c>
      <c r="AF30" s="11" t="str">
        <f t="shared" si="8"/>
        <v>Vidutinė rizika</v>
      </c>
      <c r="AG30" s="11" t="str">
        <f t="shared" si="9"/>
        <v>Didelė rizika</v>
      </c>
      <c r="AH30" s="31" t="str">
        <f t="shared" si="10"/>
        <v>Priimtina rizika</v>
      </c>
      <c r="AI30" s="33" t="str">
        <f t="shared" si="7"/>
        <v>Vidutinė rizika</v>
      </c>
    </row>
    <row r="31" spans="1:35" s="4" customFormat="1" ht="40.15" customHeight="1" thickBot="1" x14ac:dyDescent="0.25">
      <c r="A31" s="48">
        <v>23</v>
      </c>
      <c r="B31" s="58" t="s">
        <v>93</v>
      </c>
      <c r="C31" s="28" t="s">
        <v>112</v>
      </c>
      <c r="D31" s="27" t="s">
        <v>191</v>
      </c>
      <c r="E31" s="12" t="s">
        <v>23</v>
      </c>
      <c r="F31" s="34" t="str">
        <f>_xlfn.XLOOKUP(E31, lentelės!A2:A7, lentelės!B2:B7, "Nėra atitikmens")</f>
        <v>didelė tikimybė</v>
      </c>
      <c r="G31" s="37">
        <f>_xlfn.XLOOKUP(F31, lentelės!B2:B7, lentelės!C2:C7, "Nėra atitikmens")</f>
        <v>4</v>
      </c>
      <c r="H31" s="12" t="s">
        <v>120</v>
      </c>
      <c r="I31" s="28" t="s">
        <v>145</v>
      </c>
      <c r="J31" s="36" t="str">
        <f>_xlfn.XLOOKUP(H31, lentelės!E3:E7, lentelės!F3:F7, "Nėra atitikmens")</f>
        <v>nereikšmingas</v>
      </c>
      <c r="K31" s="39">
        <f>_xlfn.XLOOKUP(J31, lentelės!F3:F7, lentelės!G3:G7, "Nėra atitikmens")</f>
        <v>1</v>
      </c>
      <c r="L31" s="28" t="s">
        <v>174</v>
      </c>
      <c r="M31" s="28" t="s">
        <v>196</v>
      </c>
      <c r="N31" s="13" t="s">
        <v>64</v>
      </c>
      <c r="O31" s="42" t="str">
        <f>_xlfn.XLOOKUP(N31, lentelės!E9:E13, lentelės!F9:F13, "Nėra atitikmens")</f>
        <v>didelis</v>
      </c>
      <c r="P31" s="39">
        <f>_xlfn.XLOOKUP(O31, lentelės!F9:F13, lentelės!G9:G13, "Nėra atitikmens")</f>
        <v>3</v>
      </c>
      <c r="Q31" s="29" t="s">
        <v>111</v>
      </c>
      <c r="R31" s="29" t="s">
        <v>111</v>
      </c>
      <c r="S31" s="29" t="s">
        <v>111</v>
      </c>
      <c r="T31" s="29" t="s">
        <v>111</v>
      </c>
      <c r="U31" s="13" t="s">
        <v>56</v>
      </c>
      <c r="V31" s="42" t="str">
        <f>_xlfn.XLOOKUP(U31, lentelės!E9:E13, lentelės!F9:F13, "Nėra atitikmens")</f>
        <v>nereikšmingas</v>
      </c>
      <c r="W31" s="43">
        <f>_xlfn.XLOOKUP(V31, lentelės!F9:F13, lentelės!G9:G13, "Nėra atitikmens")</f>
        <v>1</v>
      </c>
      <c r="X31" s="29" t="s">
        <v>202</v>
      </c>
      <c r="Y31" s="13" t="s">
        <v>124</v>
      </c>
      <c r="Z31" s="42" t="str">
        <f>_xlfn.XLOOKUP(Y31, lentelės!E15:E19, lentelės!F15:F19, "Nėra atitikmens")</f>
        <v>labai didelis</v>
      </c>
      <c r="AA31" s="46">
        <f>_xlfn.XLOOKUP(Z31, lentelės!F15:F19, lentelės!G15:G19, "Nėra atitikmens")</f>
        <v>4</v>
      </c>
      <c r="AB31" s="45">
        <f t="shared" si="3"/>
        <v>4</v>
      </c>
      <c r="AC31" s="34">
        <f t="shared" si="4"/>
        <v>1</v>
      </c>
      <c r="AD31" s="34">
        <f t="shared" si="5"/>
        <v>3</v>
      </c>
      <c r="AE31" s="34">
        <f t="shared" si="6"/>
        <v>4</v>
      </c>
      <c r="AF31" s="11" t="str">
        <f t="shared" si="8"/>
        <v>Priimtina rizika</v>
      </c>
      <c r="AG31" s="11" t="str">
        <f t="shared" si="9"/>
        <v>Didelė rizika</v>
      </c>
      <c r="AH31" s="31" t="str">
        <f t="shared" si="10"/>
        <v>Labai didelė rizika</v>
      </c>
      <c r="AI31" s="33" t="str">
        <f t="shared" si="7"/>
        <v>Labai didelė rizika</v>
      </c>
    </row>
    <row r="32" spans="1:35" s="4" customFormat="1" ht="40.15" customHeight="1" thickBot="1" x14ac:dyDescent="0.25">
      <c r="A32" s="48">
        <v>24</v>
      </c>
      <c r="B32" s="58" t="s">
        <v>94</v>
      </c>
      <c r="C32" s="28" t="s">
        <v>100</v>
      </c>
      <c r="D32" s="27" t="s">
        <v>192</v>
      </c>
      <c r="E32" s="12" t="s">
        <v>30</v>
      </c>
      <c r="F32" s="34" t="str">
        <f>_xlfn.XLOOKUP(E32, lentelės!A2:A7, lentelės!B2:B7, "Nėra atitikmens")</f>
        <v>maža tikimybė</v>
      </c>
      <c r="G32" s="37">
        <f>_xlfn.XLOOKUP(F32, lentelės!B2:B7, lentelės!C2:C7, "Nėra atitikmens")</f>
        <v>2</v>
      </c>
      <c r="H32" s="12" t="s">
        <v>120</v>
      </c>
      <c r="I32" s="28" t="s">
        <v>145</v>
      </c>
      <c r="J32" s="36" t="str">
        <f>_xlfn.XLOOKUP(H32, lentelės!E3:E7, lentelės!F3:F7, "Nėra atitikmens")</f>
        <v>nereikšmingas</v>
      </c>
      <c r="K32" s="39">
        <f>_xlfn.XLOOKUP(J32, lentelės!F3:F7, lentelės!G3:G7, "Nėra atitikmens")</f>
        <v>1</v>
      </c>
      <c r="L32" s="28" t="s">
        <v>195</v>
      </c>
      <c r="M32" s="28" t="s">
        <v>196</v>
      </c>
      <c r="N32" s="13" t="s">
        <v>56</v>
      </c>
      <c r="O32" s="42" t="str">
        <f>_xlfn.XLOOKUP(N32, lentelės!E9:E13, lentelės!F9:F13, "Nėra atitikmens")</f>
        <v>nereikšmingas</v>
      </c>
      <c r="P32" s="39">
        <f>_xlfn.XLOOKUP(O32, lentelės!F9:F13, lentelės!G9:G13, "Nėra atitikmens")</f>
        <v>1</v>
      </c>
      <c r="Q32" s="29" t="s">
        <v>111</v>
      </c>
      <c r="R32" s="29" t="s">
        <v>111</v>
      </c>
      <c r="S32" s="29" t="s">
        <v>111</v>
      </c>
      <c r="T32" s="29" t="s">
        <v>111</v>
      </c>
      <c r="U32" s="13" t="s">
        <v>56</v>
      </c>
      <c r="V32" s="42" t="str">
        <f>_xlfn.XLOOKUP(U32, lentelės!E9:E13, lentelės!F9:F13, "Nėra atitikmens")</f>
        <v>nereikšmingas</v>
      </c>
      <c r="W32" s="43">
        <f>_xlfn.XLOOKUP(V32, lentelės!F9:F13, lentelės!G9:G13, "Nėra atitikmens")</f>
        <v>1</v>
      </c>
      <c r="X32" s="29" t="s">
        <v>111</v>
      </c>
      <c r="Y32" s="13" t="s">
        <v>181</v>
      </c>
      <c r="Z32" s="42" t="str">
        <f>_xlfn.XLOOKUP(Y32, lentelės!E15:E19, lentelės!F15:F19, "Nėra atitikmens")</f>
        <v>nereikšmingas</v>
      </c>
      <c r="AA32" s="46">
        <f>_xlfn.XLOOKUP(Z32, lentelės!F15:F19, lentelės!G15:G19, "Nėra atitikmens")</f>
        <v>1</v>
      </c>
      <c r="AB32" s="45">
        <f t="shared" si="3"/>
        <v>2</v>
      </c>
      <c r="AC32" s="34">
        <f t="shared" si="4"/>
        <v>1</v>
      </c>
      <c r="AD32" s="34">
        <f t="shared" si="5"/>
        <v>1</v>
      </c>
      <c r="AE32" s="34">
        <f t="shared" si="6"/>
        <v>1</v>
      </c>
      <c r="AF32" s="11" t="str">
        <f t="shared" si="8"/>
        <v>Priimtina rizika</v>
      </c>
      <c r="AG32" s="11" t="str">
        <f t="shared" si="9"/>
        <v>Priimtina rizika</v>
      </c>
      <c r="AH32" s="31" t="str">
        <f t="shared" si="10"/>
        <v>Priimtina rizika</v>
      </c>
      <c r="AI32" s="33" t="str">
        <f t="shared" si="7"/>
        <v>Priimtina rizika</v>
      </c>
    </row>
    <row r="33" spans="1:35" s="4" customFormat="1" ht="40.15" customHeight="1" thickBot="1" x14ac:dyDescent="0.25">
      <c r="A33" s="48">
        <v>25</v>
      </c>
      <c r="B33" s="58" t="s">
        <v>95</v>
      </c>
      <c r="C33" s="28" t="s">
        <v>100</v>
      </c>
      <c r="D33" s="27" t="s">
        <v>192</v>
      </c>
      <c r="E33" s="12" t="s">
        <v>30</v>
      </c>
      <c r="F33" s="34" t="str">
        <f>_xlfn.XLOOKUP(E33, lentelės!A2:A7, lentelės!B2:B7, "Nėra atitikmens")</f>
        <v>maža tikimybė</v>
      </c>
      <c r="G33" s="37">
        <f>_xlfn.XLOOKUP(F33, lentelės!B2:B7, lentelės!C2:C7, "Nėra atitikmens")</f>
        <v>2</v>
      </c>
      <c r="H33" s="12" t="s">
        <v>102</v>
      </c>
      <c r="I33" s="28" t="s">
        <v>145</v>
      </c>
      <c r="J33" s="36" t="str">
        <f>_xlfn.XLOOKUP(H33, lentelės!E3:E7, lentelės!F3:F7, "Nėra atitikmens")</f>
        <v>ribotas</v>
      </c>
      <c r="K33" s="39">
        <f>_xlfn.XLOOKUP(J33, lentelės!F3:F7, lentelės!G3:G7, "Nėra atitikmens")</f>
        <v>2</v>
      </c>
      <c r="L33" s="28" t="s">
        <v>105</v>
      </c>
      <c r="M33" s="28" t="s">
        <v>177</v>
      </c>
      <c r="N33" s="13" t="s">
        <v>64</v>
      </c>
      <c r="O33" s="42" t="str">
        <f>_xlfn.XLOOKUP(N33, lentelės!E9:E13, lentelės!F9:F13, "Nėra atitikmens")</f>
        <v>didelis</v>
      </c>
      <c r="P33" s="39">
        <f>_xlfn.XLOOKUP(O33, lentelės!F9:F13, lentelės!G9:G13, "Nėra atitikmens")</f>
        <v>3</v>
      </c>
      <c r="Q33" s="29" t="s">
        <v>197</v>
      </c>
      <c r="R33" s="26" t="s">
        <v>161</v>
      </c>
      <c r="S33" s="26" t="s">
        <v>161</v>
      </c>
      <c r="T33" s="26" t="s">
        <v>198</v>
      </c>
      <c r="U33" s="13" t="s">
        <v>64</v>
      </c>
      <c r="V33" s="42" t="str">
        <f>_xlfn.XLOOKUP(U33, lentelės!E9:E13, lentelės!F9:F13, "Nėra atitikmens")</f>
        <v>didelis</v>
      </c>
      <c r="W33" s="43">
        <f>_xlfn.XLOOKUP(V33, lentelės!F9:F13, lentelės!G9:G13, "Nėra atitikmens")</f>
        <v>3</v>
      </c>
      <c r="X33" s="29" t="s">
        <v>134</v>
      </c>
      <c r="Y33" s="13" t="s">
        <v>124</v>
      </c>
      <c r="Z33" s="42" t="str">
        <f>_xlfn.XLOOKUP(Y33, lentelės!E15:E19, lentelės!F15:F19, "Nėra atitikmens")</f>
        <v>labai didelis</v>
      </c>
      <c r="AA33" s="46">
        <f>_xlfn.XLOOKUP(Z33, lentelės!F15:F19, lentelės!G15:G19, "Nėra atitikmens")</f>
        <v>4</v>
      </c>
      <c r="AB33" s="45">
        <f t="shared" si="3"/>
        <v>2</v>
      </c>
      <c r="AC33" s="34">
        <f t="shared" si="4"/>
        <v>2</v>
      </c>
      <c r="AD33" s="34">
        <f t="shared" si="5"/>
        <v>3</v>
      </c>
      <c r="AE33" s="34">
        <f t="shared" si="6"/>
        <v>4</v>
      </c>
      <c r="AF33" s="11" t="str">
        <f t="shared" si="8"/>
        <v>Vidutinė rizika</v>
      </c>
      <c r="AG33" s="11" t="str">
        <f t="shared" si="9"/>
        <v>Vidutinė rizika</v>
      </c>
      <c r="AH33" s="31" t="str">
        <f t="shared" si="10"/>
        <v>Didelė rizika</v>
      </c>
      <c r="AI33" s="33" t="str">
        <f t="shared" si="7"/>
        <v>Vidutinė rizika</v>
      </c>
    </row>
    <row r="34" spans="1:35" s="4" customFormat="1" ht="40.15" customHeight="1" thickBot="1" x14ac:dyDescent="0.25">
      <c r="A34" s="48">
        <v>26</v>
      </c>
      <c r="B34" s="60" t="s">
        <v>96</v>
      </c>
      <c r="C34" s="28" t="s">
        <v>100</v>
      </c>
      <c r="D34" s="27" t="s">
        <v>193</v>
      </c>
      <c r="E34" s="12" t="s">
        <v>26</v>
      </c>
      <c r="F34" s="34" t="str">
        <f>_xlfn.XLOOKUP(E34, lentelės!A2:A7, lentelės!B2:B7, "Nėra atitikmens")</f>
        <v>labai didelė tikimybė</v>
      </c>
      <c r="G34" s="37">
        <f>_xlfn.XLOOKUP(F34, lentelės!B2:B7, lentelės!C2:C7, "Nėra atitikmens")</f>
        <v>5</v>
      </c>
      <c r="H34" s="12" t="s">
        <v>102</v>
      </c>
      <c r="I34" s="28" t="s">
        <v>145</v>
      </c>
      <c r="J34" s="36" t="str">
        <f>_xlfn.XLOOKUP(H34, lentelės!E3:E7, lentelės!F3:F7, "Nėra atitikmens")</f>
        <v>ribotas</v>
      </c>
      <c r="K34" s="39">
        <f>_xlfn.XLOOKUP(J34, lentelės!F3:F7, lentelės!G3:G7, "Nėra atitikmens")</f>
        <v>2</v>
      </c>
      <c r="L34" s="28" t="s">
        <v>122</v>
      </c>
      <c r="M34" s="28" t="s">
        <v>111</v>
      </c>
      <c r="N34" s="13" t="s">
        <v>56</v>
      </c>
      <c r="O34" s="42" t="str">
        <f>_xlfn.XLOOKUP(N34, lentelės!E9:E13, lentelės!F9:F13, "Nėra atitikmens")</f>
        <v>nereikšmingas</v>
      </c>
      <c r="P34" s="39">
        <f>_xlfn.XLOOKUP(O34, lentelės!F9:F13, lentelės!G9:G13, "Nėra atitikmens")</f>
        <v>1</v>
      </c>
      <c r="Q34" s="29" t="s">
        <v>111</v>
      </c>
      <c r="R34" s="29" t="s">
        <v>111</v>
      </c>
      <c r="S34" s="29" t="s">
        <v>111</v>
      </c>
      <c r="T34" s="29" t="s">
        <v>111</v>
      </c>
      <c r="U34" s="13" t="s">
        <v>56</v>
      </c>
      <c r="V34" s="42" t="str">
        <f>_xlfn.XLOOKUP(U34, lentelės!E9:E13, lentelės!F9:F13, "Nėra atitikmens")</f>
        <v>nereikšmingas</v>
      </c>
      <c r="W34" s="43">
        <f>_xlfn.XLOOKUP(V34, lentelės!F9:F13, lentelės!G9:G13, "Nėra atitikmens")</f>
        <v>1</v>
      </c>
      <c r="X34" s="29" t="s">
        <v>111</v>
      </c>
      <c r="Y34" s="13" t="s">
        <v>181</v>
      </c>
      <c r="Z34" s="42" t="str">
        <f>_xlfn.XLOOKUP(Y34, lentelės!E15:E19, lentelės!F15:F19, "Nėra atitikmens")</f>
        <v>nereikšmingas</v>
      </c>
      <c r="AA34" s="46">
        <f>_xlfn.XLOOKUP(Z34, lentelės!F15:F19, lentelės!G15:G19, "Nėra atitikmens")</f>
        <v>1</v>
      </c>
      <c r="AB34" s="45">
        <f t="shared" si="3"/>
        <v>5</v>
      </c>
      <c r="AC34" s="34">
        <f t="shared" si="4"/>
        <v>2</v>
      </c>
      <c r="AD34" s="34">
        <f t="shared" si="5"/>
        <v>1</v>
      </c>
      <c r="AE34" s="34">
        <f t="shared" si="6"/>
        <v>1</v>
      </c>
      <c r="AF34" s="11" t="str">
        <f t="shared" si="8"/>
        <v>Didelė rizika</v>
      </c>
      <c r="AG34" s="11" t="str">
        <f t="shared" si="9"/>
        <v>Vidutinė rizika</v>
      </c>
      <c r="AH34" s="31" t="str">
        <f t="shared" si="10"/>
        <v>Vidutinė rizika</v>
      </c>
      <c r="AI34" s="33" t="str">
        <f t="shared" si="7"/>
        <v>Vidutinė rizika</v>
      </c>
    </row>
    <row r="35" spans="1:35" s="4" customFormat="1" ht="40.15" customHeight="1" thickBot="1" x14ac:dyDescent="0.25">
      <c r="A35" s="48">
        <v>27</v>
      </c>
      <c r="B35" s="61" t="s">
        <v>97</v>
      </c>
      <c r="C35" s="28" t="s">
        <v>100</v>
      </c>
      <c r="D35" s="27" t="s">
        <v>194</v>
      </c>
      <c r="E35" s="12" t="s">
        <v>23</v>
      </c>
      <c r="F35" s="34" t="str">
        <f>_xlfn.XLOOKUP(E35, lentelės!A2:A7, lentelės!B2:B7, "Nėra atitikmens")</f>
        <v>didelė tikimybė</v>
      </c>
      <c r="G35" s="37">
        <f>_xlfn.XLOOKUP(F35, lentelės!B2:B7, lentelės!C2:C7, "Nėra atitikmens")</f>
        <v>4</v>
      </c>
      <c r="H35" s="12" t="s">
        <v>102</v>
      </c>
      <c r="I35" s="28" t="s">
        <v>145</v>
      </c>
      <c r="J35" s="36" t="str">
        <f>_xlfn.XLOOKUP(H35, lentelės!E3:E7, lentelės!F3:F7, "Nėra atitikmens")</f>
        <v>ribotas</v>
      </c>
      <c r="K35" s="39">
        <f>_xlfn.XLOOKUP(J35, lentelės!F3:F7, lentelės!G3:G7, "Nėra atitikmens")</f>
        <v>2</v>
      </c>
      <c r="L35" s="28" t="s">
        <v>105</v>
      </c>
      <c r="M35" s="28" t="s">
        <v>177</v>
      </c>
      <c r="N35" s="13" t="s">
        <v>64</v>
      </c>
      <c r="O35" s="42" t="str">
        <f>_xlfn.XLOOKUP(N35, lentelės!E9:E13, lentelės!F9:F13, "Nėra atitikmens")</f>
        <v>didelis</v>
      </c>
      <c r="P35" s="39">
        <f>_xlfn.XLOOKUP(O35, lentelės!F9:F13, lentelės!G9:G13, "Nėra atitikmens")</f>
        <v>3</v>
      </c>
      <c r="Q35" s="29" t="s">
        <v>199</v>
      </c>
      <c r="R35" s="26" t="s">
        <v>200</v>
      </c>
      <c r="S35" s="26" t="s">
        <v>200</v>
      </c>
      <c r="T35" s="26" t="s">
        <v>201</v>
      </c>
      <c r="U35" s="13" t="s">
        <v>64</v>
      </c>
      <c r="V35" s="42" t="str">
        <f>_xlfn.XLOOKUP(U35, lentelės!E9:E13, lentelės!F9:F13, "Nėra atitikmens")</f>
        <v>didelis</v>
      </c>
      <c r="W35" s="43">
        <f>_xlfn.XLOOKUP(V35, lentelės!F9:F13, lentelės!G9:G13, "Nėra atitikmens")</f>
        <v>3</v>
      </c>
      <c r="X35" s="29" t="s">
        <v>134</v>
      </c>
      <c r="Y35" s="13" t="s">
        <v>124</v>
      </c>
      <c r="Z35" s="42" t="str">
        <f>_xlfn.XLOOKUP(Y35, lentelės!E15:E19, lentelės!F15:F19, "Nėra atitikmens")</f>
        <v>labai didelis</v>
      </c>
      <c r="AA35" s="46">
        <f>_xlfn.XLOOKUP(Z35, lentelės!F15:F19, lentelės!G15:G19, "Nėra atitikmens")</f>
        <v>4</v>
      </c>
      <c r="AB35" s="45">
        <f t="shared" si="3"/>
        <v>4</v>
      </c>
      <c r="AC35" s="34">
        <f t="shared" si="4"/>
        <v>2</v>
      </c>
      <c r="AD35" s="34">
        <f t="shared" si="5"/>
        <v>3</v>
      </c>
      <c r="AE35" s="34">
        <f t="shared" si="6"/>
        <v>4</v>
      </c>
      <c r="AF35" s="11" t="str">
        <f t="shared" si="8"/>
        <v>Vidutinė rizika</v>
      </c>
      <c r="AG35" s="11" t="str">
        <f t="shared" si="9"/>
        <v>Didelė rizika</v>
      </c>
      <c r="AH35" s="31" t="str">
        <f t="shared" si="10"/>
        <v>Labai didelė rizika</v>
      </c>
      <c r="AI35" s="33" t="str">
        <f t="shared" si="7"/>
        <v>Didelė rizika</v>
      </c>
    </row>
    <row r="37" spans="1:35" x14ac:dyDescent="0.25">
      <c r="B37" s="63" t="s">
        <v>203</v>
      </c>
      <c r="C37" s="63"/>
      <c r="D37" s="63"/>
      <c r="E37" s="63"/>
      <c r="F37" s="63"/>
      <c r="G37" s="63"/>
      <c r="H37" s="63"/>
    </row>
  </sheetData>
  <mergeCells count="13">
    <mergeCell ref="B37:H37"/>
    <mergeCell ref="A5:D6"/>
    <mergeCell ref="AB5:AI5"/>
    <mergeCell ref="AC6:AE6"/>
    <mergeCell ref="AF6:AH6"/>
    <mergeCell ref="AB6:AB7"/>
    <mergeCell ref="AI6:AI7"/>
    <mergeCell ref="H5:K6"/>
    <mergeCell ref="L5:P6"/>
    <mergeCell ref="Q5:W6"/>
    <mergeCell ref="X5:AA6"/>
    <mergeCell ref="E5:G6"/>
    <mergeCell ref="C2:G2"/>
  </mergeCells>
  <phoneticPr fontId="5" type="noConversion"/>
  <conditionalFormatting sqref="AF9:AI35">
    <cfRule type="expression" dxfId="3" priority="1">
      <formula>AF9="Priimtina rizika"</formula>
    </cfRule>
    <cfRule type="expression" dxfId="2" priority="2">
      <formula>AF9="Vidutinė rizika"</formula>
    </cfRule>
    <cfRule type="expression" dxfId="1" priority="3">
      <formula>AF9="Didelė rizika"</formula>
    </cfRule>
    <cfRule type="expression" dxfId="0" priority="4">
      <formula>AF9="Labai didelė rizika"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681AE71-CF80-4CAB-B710-02F38FB3622C}">
          <x14:formula1>
            <xm:f>lentelės!$A$3:$A$7</xm:f>
          </x14:formula1>
          <xm:sqref>E9:E35</xm:sqref>
        </x14:dataValidation>
        <x14:dataValidation type="list" allowBlank="1" showInputMessage="1" showErrorMessage="1" xr:uid="{FD6C5593-11AE-48C3-BA97-6A7DCA77446F}">
          <x14:formula1>
            <xm:f>lentelės!$E$3:$E$7</xm:f>
          </x14:formula1>
          <xm:sqref>H9:H35</xm:sqref>
        </x14:dataValidation>
        <x14:dataValidation type="list" allowBlank="1" showInputMessage="1" showErrorMessage="1" xr:uid="{7FF5BB27-5324-476E-A64B-7A42B1DBD868}">
          <x14:formula1>
            <xm:f>lentelės!$E$9:$E$13</xm:f>
          </x14:formula1>
          <xm:sqref>U9:U35 N9:N35</xm:sqref>
        </x14:dataValidation>
        <x14:dataValidation type="list" allowBlank="1" showInputMessage="1" showErrorMessage="1" xr:uid="{44BE1C2D-1248-455C-92E0-6E528B142A8A}">
          <x14:formula1>
            <xm:f>lentelės!$E$15:$E$19</xm:f>
          </x14:formula1>
          <xm:sqref>Y9:Y35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855B-5DD5-400B-BB7E-5B5F20189E13}">
  <dimension ref="A1:I19"/>
  <sheetViews>
    <sheetView zoomScale="166" zoomScaleNormal="166" workbookViewId="0">
      <selection activeCell="F40" sqref="F40"/>
    </sheetView>
  </sheetViews>
  <sheetFormatPr defaultColWidth="8.85546875" defaultRowHeight="12.75" x14ac:dyDescent="0.2"/>
  <cols>
    <col min="1" max="1" width="22.140625" style="3" customWidth="1"/>
    <col min="2" max="2" width="21.42578125" style="3" customWidth="1"/>
    <col min="3" max="3" width="23.28515625" style="3" customWidth="1"/>
    <col min="4" max="4" width="8.85546875" style="3"/>
    <col min="5" max="5" width="45.5703125" style="3" customWidth="1"/>
    <col min="6" max="6" width="23.140625" style="3" customWidth="1"/>
    <col min="7" max="7" width="24.85546875" style="3" customWidth="1"/>
    <col min="8" max="16384" width="8.85546875" style="3"/>
  </cols>
  <sheetData>
    <row r="1" spans="1:9" x14ac:dyDescent="0.2">
      <c r="A1" s="93" t="s">
        <v>6</v>
      </c>
      <c r="B1" s="93"/>
      <c r="C1" s="93"/>
      <c r="E1" s="63" t="s">
        <v>40</v>
      </c>
      <c r="F1" s="63"/>
      <c r="G1" s="63"/>
    </row>
    <row r="2" spans="1:9" ht="39" customHeight="1" x14ac:dyDescent="0.25">
      <c r="A2" s="1" t="s">
        <v>3</v>
      </c>
      <c r="B2" s="1" t="s">
        <v>4</v>
      </c>
      <c r="C2" s="1" t="s">
        <v>5</v>
      </c>
      <c r="E2" s="1" t="s">
        <v>41</v>
      </c>
      <c r="F2" s="1" t="s">
        <v>25</v>
      </c>
      <c r="G2" s="1" t="s">
        <v>5</v>
      </c>
      <c r="I2"/>
    </row>
    <row r="3" spans="1:9" ht="41.45" customHeight="1" x14ac:dyDescent="0.2">
      <c r="A3" s="7" t="s">
        <v>26</v>
      </c>
      <c r="B3" s="7" t="s">
        <v>27</v>
      </c>
      <c r="C3" s="1">
        <v>5</v>
      </c>
      <c r="E3" s="2" t="s">
        <v>39</v>
      </c>
      <c r="F3" s="7" t="s">
        <v>34</v>
      </c>
      <c r="G3" s="1">
        <v>1</v>
      </c>
    </row>
    <row r="4" spans="1:9" ht="39" customHeight="1" x14ac:dyDescent="0.2">
      <c r="A4" s="7" t="s">
        <v>23</v>
      </c>
      <c r="B4" s="7" t="s">
        <v>24</v>
      </c>
      <c r="C4" s="1">
        <v>4</v>
      </c>
      <c r="E4" s="2" t="s">
        <v>44</v>
      </c>
      <c r="F4" s="7" t="s">
        <v>35</v>
      </c>
      <c r="G4" s="1">
        <v>2</v>
      </c>
    </row>
    <row r="5" spans="1:9" ht="30.6" customHeight="1" x14ac:dyDescent="0.2">
      <c r="A5" s="7" t="s">
        <v>28</v>
      </c>
      <c r="B5" s="7" t="s">
        <v>29</v>
      </c>
      <c r="C5" s="1">
        <v>3</v>
      </c>
      <c r="E5" s="2" t="s">
        <v>45</v>
      </c>
      <c r="F5" s="7" t="s">
        <v>36</v>
      </c>
      <c r="G5" s="1">
        <v>3</v>
      </c>
    </row>
    <row r="6" spans="1:9" ht="34.9" customHeight="1" x14ac:dyDescent="0.2">
      <c r="A6" s="7" t="s">
        <v>30</v>
      </c>
      <c r="B6" s="7" t="s">
        <v>31</v>
      </c>
      <c r="C6" s="1">
        <v>2</v>
      </c>
      <c r="E6" s="2" t="s">
        <v>46</v>
      </c>
      <c r="F6" s="7" t="s">
        <v>37</v>
      </c>
      <c r="G6" s="1">
        <v>4</v>
      </c>
    </row>
    <row r="7" spans="1:9" ht="40.15" customHeight="1" x14ac:dyDescent="0.2">
      <c r="A7" s="7" t="s">
        <v>32</v>
      </c>
      <c r="B7" s="7" t="s">
        <v>33</v>
      </c>
      <c r="C7" s="1">
        <v>1</v>
      </c>
      <c r="E7" s="8" t="s">
        <v>47</v>
      </c>
      <c r="F7" s="7" t="s">
        <v>38</v>
      </c>
      <c r="G7" s="1">
        <v>5</v>
      </c>
    </row>
    <row r="8" spans="1:9" ht="25.5" x14ac:dyDescent="0.2">
      <c r="E8" s="10" t="s">
        <v>62</v>
      </c>
      <c r="F8" s="1" t="s">
        <v>25</v>
      </c>
      <c r="G8" s="1" t="s">
        <v>5</v>
      </c>
    </row>
    <row r="9" spans="1:9" x14ac:dyDescent="0.2">
      <c r="E9" s="2" t="s">
        <v>56</v>
      </c>
      <c r="F9" s="9" t="s">
        <v>34</v>
      </c>
      <c r="G9" s="1">
        <v>1</v>
      </c>
    </row>
    <row r="10" spans="1:9" x14ac:dyDescent="0.2">
      <c r="E10" s="2" t="s">
        <v>63</v>
      </c>
      <c r="F10" s="9" t="s">
        <v>35</v>
      </c>
      <c r="G10" s="1">
        <v>2</v>
      </c>
    </row>
    <row r="11" spans="1:9" x14ac:dyDescent="0.2">
      <c r="E11" s="2" t="s">
        <v>64</v>
      </c>
      <c r="F11" s="9" t="s">
        <v>36</v>
      </c>
      <c r="G11" s="1">
        <v>3</v>
      </c>
    </row>
    <row r="12" spans="1:9" x14ac:dyDescent="0.2">
      <c r="E12" s="2" t="s">
        <v>58</v>
      </c>
      <c r="F12" s="9" t="s">
        <v>37</v>
      </c>
      <c r="G12" s="1">
        <v>4</v>
      </c>
    </row>
    <row r="13" spans="1:9" x14ac:dyDescent="0.2">
      <c r="E13" s="2" t="s">
        <v>57</v>
      </c>
      <c r="F13" s="9" t="s">
        <v>38</v>
      </c>
      <c r="G13" s="1">
        <v>5</v>
      </c>
    </row>
    <row r="14" spans="1:9" ht="25.5" x14ac:dyDescent="0.2">
      <c r="E14" s="5" t="s">
        <v>42</v>
      </c>
      <c r="F14" s="1" t="s">
        <v>25</v>
      </c>
      <c r="G14" s="1" t="s">
        <v>5</v>
      </c>
    </row>
    <row r="15" spans="1:9" ht="25.5" x14ac:dyDescent="0.2">
      <c r="E15" s="8" t="s">
        <v>48</v>
      </c>
      <c r="F15" s="7" t="s">
        <v>34</v>
      </c>
      <c r="G15" s="1">
        <v>1</v>
      </c>
    </row>
    <row r="16" spans="1:9" ht="25.5" x14ac:dyDescent="0.2">
      <c r="E16" s="8" t="s">
        <v>49</v>
      </c>
      <c r="F16" s="7" t="s">
        <v>35</v>
      </c>
      <c r="G16" s="1">
        <v>2</v>
      </c>
    </row>
    <row r="17" spans="5:7" ht="25.5" x14ac:dyDescent="0.2">
      <c r="E17" s="8" t="s">
        <v>50</v>
      </c>
      <c r="F17" s="7" t="s">
        <v>36</v>
      </c>
      <c r="G17" s="1">
        <v>3</v>
      </c>
    </row>
    <row r="18" spans="5:7" ht="25.5" x14ac:dyDescent="0.2">
      <c r="E18" s="8" t="s">
        <v>51</v>
      </c>
      <c r="F18" s="7" t="s">
        <v>37</v>
      </c>
      <c r="G18" s="1">
        <v>4</v>
      </c>
    </row>
    <row r="19" spans="5:7" ht="25.5" x14ac:dyDescent="0.2">
      <c r="E19" s="8" t="s">
        <v>43</v>
      </c>
      <c r="F19" s="7" t="s">
        <v>38</v>
      </c>
      <c r="G19" s="1">
        <v>5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Rizikos vertinimas</vt:lpstr>
      <vt:lpstr>lentelės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Stočkus</dc:creator>
  <cp:lastModifiedBy>Renata Lesanavičienė</cp:lastModifiedBy>
  <dcterms:created xsi:type="dcterms:W3CDTF">2015-06-05T18:19:34Z</dcterms:created>
  <dcterms:modified xsi:type="dcterms:W3CDTF">2026-05-05T07:38:33Z</dcterms:modified>
</cp:coreProperties>
</file>